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-0224\Desktop\補助金\HP 補助資料抜粋版\HP）あまかおべにべに倍増作戦展開事業\"/>
    </mc:Choice>
  </mc:AlternateContent>
  <xr:revisionPtr revIDLastSave="0" documentId="13_ncr:1_{F8AD8069-AAE9-41DD-8768-61DCDDE56267}" xr6:coauthVersionLast="47" xr6:coauthVersionMax="47" xr10:uidLastSave="{00000000-0000-0000-0000-000000000000}"/>
  <bookViews>
    <workbookView xWindow="-108" yWindow="-108" windowWidth="23256" windowHeight="13896" tabRatio="644" xr2:uid="{00000000-000D-0000-FFFF-FFFF00000000}"/>
  </bookViews>
  <sheets>
    <sheet name="表紙" sheetId="9" r:id="rId1"/>
    <sheet name="1P(概要関係)" sheetId="5" r:id="rId2"/>
    <sheet name="2P（事業費関係）" sheetId="12" r:id="rId3"/>
    <sheet name="3P（成果目標関係） " sheetId="11" r:id="rId4"/>
    <sheet name="4P（配慮事項関係）" sheetId="8" r:id="rId5"/>
    <sheet name="5P（添付チェック表）" sheetId="10" r:id="rId6"/>
    <sheet name="6P（ポイント合計表）" sheetId="14" r:id="rId7"/>
  </sheets>
  <definedNames>
    <definedName name="_xlnm._FilterDatabase" localSheetId="1" hidden="1">'1P(概要関係)'!#REF!</definedName>
    <definedName name="_xlnm.Print_Area" localSheetId="1">'1P(概要関係)'!$A$3:$I$54</definedName>
    <definedName name="_xlnm.Print_Area" localSheetId="2">'2P（事業費関係）'!$A$1:$H$47</definedName>
    <definedName name="_xlnm.Print_Area" localSheetId="3">'3P（成果目標関係） '!$B$1:$L$55</definedName>
    <definedName name="_xlnm.Print_Area" localSheetId="4">'4P（配慮事項関係）'!$B$1:$J$35</definedName>
    <definedName name="_xlnm.Print_Area" localSheetId="5">'5P（添付チェック表）'!$B$1:$L$39</definedName>
    <definedName name="_xlnm.Print_Area" localSheetId="6">'6P（ポイント合計表）'!$B$1:$H$22</definedName>
    <definedName name="_xlnm.Print_Area" localSheetId="0">表紙!$A$1:$J$46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4" l="1"/>
  <c r="E21" i="14"/>
  <c r="E17" i="14"/>
  <c r="E12" i="14"/>
  <c r="F7" i="14"/>
  <c r="E48" i="11"/>
  <c r="C13" i="11"/>
  <c r="I52" i="11"/>
  <c r="I53" i="11"/>
  <c r="G51" i="11"/>
  <c r="F51" i="11"/>
  <c r="E51" i="11"/>
  <c r="J14" i="11"/>
  <c r="H43" i="11" l="1"/>
  <c r="H35" i="11"/>
  <c r="H25" i="11"/>
  <c r="H17" i="11"/>
  <c r="I14" i="11" l="1"/>
  <c r="G43" i="11" l="1"/>
  <c r="J7" i="11"/>
  <c r="I6" i="11"/>
  <c r="F42" i="12"/>
  <c r="G35" i="11" l="1"/>
  <c r="F35" i="11"/>
  <c r="E35" i="11"/>
  <c r="D35" i="11"/>
  <c r="J34" i="11"/>
  <c r="K34" i="11" s="1"/>
  <c r="I34" i="11"/>
  <c r="J33" i="11"/>
  <c r="K33" i="11" s="1"/>
  <c r="I33" i="11"/>
  <c r="J32" i="11"/>
  <c r="K32" i="11" s="1"/>
  <c r="I32" i="11"/>
  <c r="G25" i="11"/>
  <c r="F25" i="11"/>
  <c r="E25" i="11"/>
  <c r="D25" i="11"/>
  <c r="G17" i="11"/>
  <c r="F17" i="11"/>
  <c r="E17" i="11"/>
  <c r="G9" i="11"/>
  <c r="G48" i="11" s="1"/>
  <c r="F9" i="11"/>
  <c r="F48" i="11" s="1"/>
  <c r="E9" i="11"/>
  <c r="J24" i="11"/>
  <c r="K24" i="11" s="1"/>
  <c r="I24" i="11"/>
  <c r="J23" i="11"/>
  <c r="K23" i="11" s="1"/>
  <c r="I23" i="11"/>
  <c r="J22" i="11"/>
  <c r="K22" i="11" s="1"/>
  <c r="I22" i="11"/>
  <c r="F13" i="11"/>
  <c r="G13" i="11"/>
  <c r="H13" i="11"/>
  <c r="E13" i="11"/>
  <c r="D17" i="11"/>
  <c r="J16" i="11"/>
  <c r="K16" i="11" s="1"/>
  <c r="I16" i="11"/>
  <c r="J15" i="11"/>
  <c r="K15" i="11" s="1"/>
  <c r="I15" i="11"/>
  <c r="K14" i="11"/>
  <c r="H9" i="11"/>
  <c r="H48" i="11" s="1"/>
  <c r="I8" i="11"/>
  <c r="I7" i="11"/>
  <c r="J8" i="11"/>
  <c r="K8" i="11" s="1"/>
  <c r="J6" i="11"/>
  <c r="K6" i="11" s="1"/>
  <c r="K7" i="11"/>
  <c r="D9" i="11"/>
  <c r="H46" i="5"/>
  <c r="D11" i="11" l="1"/>
  <c r="D48" i="11"/>
  <c r="I48" i="11" s="1"/>
  <c r="H51" i="11" s="1"/>
  <c r="I17" i="11"/>
  <c r="G11" i="11"/>
  <c r="H11" i="11"/>
  <c r="K11" i="11" s="1"/>
  <c r="J35" i="11"/>
  <c r="K35" i="11" s="1"/>
  <c r="D37" i="11"/>
  <c r="H37" i="11"/>
  <c r="I25" i="11"/>
  <c r="I35" i="11"/>
  <c r="H27" i="11"/>
  <c r="G27" i="11"/>
  <c r="D27" i="11"/>
  <c r="J25" i="11"/>
  <c r="K25" i="11" s="1"/>
  <c r="J17" i="11"/>
  <c r="K17" i="11" s="1"/>
  <c r="G37" i="11"/>
  <c r="J9" i="11"/>
  <c r="K9" i="11" s="1"/>
  <c r="I9" i="11"/>
  <c r="C46" i="5"/>
  <c r="J48" i="11" l="1"/>
  <c r="K48" i="11" s="1"/>
  <c r="K27" i="11"/>
  <c r="K37" i="11"/>
  <c r="D37" i="12"/>
  <c r="E37" i="12"/>
  <c r="C37" i="12"/>
  <c r="F37" i="12" l="1"/>
  <c r="D43" i="11" l="1"/>
  <c r="D12" i="14"/>
  <c r="F12" i="14" s="1"/>
  <c r="D17" i="14"/>
  <c r="F17" i="14" s="1"/>
  <c r="F33" i="12"/>
  <c r="F34" i="12"/>
  <c r="F35" i="12"/>
  <c r="F36" i="12"/>
  <c r="F32" i="12"/>
  <c r="H53" i="5"/>
  <c r="C53" i="5"/>
  <c r="G16" i="5"/>
  <c r="F16" i="5"/>
  <c r="E16" i="5"/>
  <c r="E18" i="5" s="1"/>
  <c r="I46" i="5" s="1"/>
  <c r="D7" i="14" l="1"/>
  <c r="K43" i="11"/>
  <c r="D21" i="14" s="1"/>
  <c r="F21" i="14" s="1"/>
  <c r="I41" i="11"/>
  <c r="J41" i="11"/>
  <c r="K41" i="11" s="1"/>
  <c r="F18" i="5" l="1"/>
  <c r="G1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H7" authorId="0" shapeId="0" xr:uid="{B5A6D67B-D781-4336-AF0E-494F714931A3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「令和〇」と元号で記載してください。</t>
        </r>
      </text>
    </comment>
    <comment ref="E42" authorId="0" shapeId="0" xr:uid="{E093C7BA-1643-4E11-B7FF-E9324C6FC62B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個人の場合は個人名を記載してください。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H13" authorId="0" shapeId="0" xr:uid="{2DB24E13-7D55-419A-9665-7546DD83C545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リストから選択してください。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I6" authorId="0" shapeId="0" xr:uid="{871DEAFD-2E85-42F3-8599-17F87A8283AB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このセル中の数式は実績値の部分（このセルをダブルクリックした際に表示される青枠）を報告年度のセルに合わせてください。
計画時はマイナス表記されますが無視してください。</t>
        </r>
      </text>
    </comment>
    <comment ref="J6" authorId="0" shapeId="0" xr:uid="{68E3093C-2FF6-4CEA-AB47-DEEC478BD33E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このセル中の数式は実績値の部分（このセルをダブルクリックした際に表示される青枠）を報告年度のセルに合わせてください。
計画時はマイナス表記されますが無視してください。</t>
        </r>
      </text>
    </comment>
    <comment ref="I14" authorId="0" shapeId="0" xr:uid="{019F32DA-172E-4CFC-8BB5-917023E1EA0B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このセル中の数式は実績値の部分（このセルをダブルクリックした際に表示される青枠）を報告年度のセルに合わせてください。
計画時はマイナス表記されますが無視してください</t>
        </r>
      </text>
    </comment>
    <comment ref="J14" authorId="0" shapeId="0" xr:uid="{57F3AB92-E5B3-40AC-8FCD-F01080AAC66B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このセル中の数式は実績値の部分（このセルをダブルクリックした際に表示される青枠）を報告年度のセルに合わせてください。
計画時はマイナス表記されますが無視してください。</t>
        </r>
      </text>
    </comment>
    <comment ref="I22" authorId="0" shapeId="0" xr:uid="{AB13C2E4-54D3-453E-A1EE-91D2ED6C8A7D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このセル中の数式は実績値の部分（このセルをダブルクリックした際に表示される青枠）を報告年度のセルに合わせてください。
計画時はマイナス表記されますが無視してください</t>
        </r>
      </text>
    </comment>
    <comment ref="J22" authorId="0" shapeId="0" xr:uid="{8742E9E8-3732-48A4-B219-C0A89421522B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このセル中の数式は実績値の部分（このセルをダブルクリックした際に表示される青枠）を報告年度のセルに合わせてください。
計画時はマイナス表記されますが無視してください。</t>
        </r>
      </text>
    </comment>
    <comment ref="I32" authorId="0" shapeId="0" xr:uid="{6E30F4D1-0104-4BA2-84C9-AE2374E0951B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このセル中の数式は実績値の部分（このセルをダブルクリックした際に表示される青枠）を報告年度のセルに合わせてください。
計画時はマイナス表記されますが無視してください</t>
        </r>
      </text>
    </comment>
    <comment ref="J32" authorId="0" shapeId="0" xr:uid="{8CCEB5B7-11D9-414B-A555-AC09BF0D91AA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このセル中の数式は実績値の部分（このセルをダブルクリックした際に表示される青枠）を報告年度のセルに合わせてください。
計画時はマイナス表記されますが無視してください。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J5" authorId="0" shapeId="0" xr:uid="{54187AAC-3829-4E1F-A663-A47AAF995E45}">
      <text>
        <r>
          <rPr>
            <b/>
            <sz val="9"/>
            <color indexed="81"/>
            <rFont val="MS P ゴシック"/>
            <family val="3"/>
            <charset val="128"/>
          </rPr>
          <t>埼玉県:すでに受講した場合は3ポイント
　　　 これから受講する場合は1ポイント　</t>
        </r>
      </text>
    </comment>
    <comment ref="J9" authorId="0" shapeId="0" xr:uid="{5608E1D6-EBCA-4B81-AD01-3F6D249E37EA}">
      <text>
        <r>
          <rPr>
            <b/>
            <sz val="9"/>
            <color indexed="81"/>
            <rFont val="MS P ゴシック"/>
            <family val="3"/>
            <charset val="128"/>
          </rPr>
          <t>埼玉県:すでに位置づけられている場合は3ポイント</t>
        </r>
        <r>
          <rPr>
            <sz val="9"/>
            <color indexed="81"/>
            <rFont val="MS P ゴシック"/>
            <family val="3"/>
            <charset val="128"/>
          </rPr>
          <t xml:space="preserve">
　　　　</t>
        </r>
        <r>
          <rPr>
            <b/>
            <sz val="9"/>
            <color indexed="81"/>
            <rFont val="MS P ゴシック"/>
            <family val="3"/>
            <charset val="128"/>
          </rPr>
          <t>これから位置づけられる見込みの場合は1ポイント</t>
        </r>
      </text>
    </comment>
    <comment ref="J13" authorId="0" shapeId="0" xr:uid="{A0328625-B22F-4E25-BE2D-7E1D0C841E68}">
      <text>
        <r>
          <rPr>
            <b/>
            <sz val="9"/>
            <color indexed="81"/>
            <rFont val="MS P ゴシック"/>
            <family val="3"/>
            <charset val="128"/>
          </rPr>
          <t>埼玉県:すでに認定を受けている場合は３ポイント
　　　 これから認定を受ける場合は１ポイント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8" authorId="0" shapeId="0" xr:uid="{3334CF49-0CC7-406F-97DE-914467D5AA26}">
      <text>
        <r>
          <rPr>
            <b/>
            <sz val="9"/>
            <color indexed="81"/>
            <rFont val="MS P ゴシック"/>
            <family val="3"/>
            <charset val="128"/>
          </rPr>
          <t>埼玉県:すでに取得している場合は3ポイント
　　   これから取得する場合は1ポイント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5" authorId="0" shapeId="0" xr:uid="{E850F43B-A0E2-4BB8-BD1A-BAF0A36C1582}">
      <text>
        <r>
          <rPr>
            <b/>
            <sz val="9"/>
            <color indexed="81"/>
            <rFont val="MS P ゴシック"/>
            <family val="3"/>
            <charset val="128"/>
          </rPr>
          <t>埼玉県:すでに加入している場合3ポイント
　　　 これから加入する場合1ポイント</t>
        </r>
      </text>
    </comment>
  </commentList>
</comments>
</file>

<file path=xl/sharedStrings.xml><?xml version="1.0" encoding="utf-8"?>
<sst xmlns="http://schemas.openxmlformats.org/spreadsheetml/2006/main" count="444" uniqueCount="292">
  <si>
    <t>項目</t>
    <rPh sb="0" eb="2">
      <t>コウモク</t>
    </rPh>
    <phoneticPr fontId="2"/>
  </si>
  <si>
    <t>事業実施主体</t>
    <rPh sb="0" eb="2">
      <t>ジギョウ</t>
    </rPh>
    <rPh sb="2" eb="4">
      <t>ジッシ</t>
    </rPh>
    <rPh sb="4" eb="6">
      <t>シュタイ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</si>
  <si>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</si>
  <si>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</si>
  <si>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設立年月日</t>
    <rPh sb="0" eb="2">
      <t>セツリツ</t>
    </rPh>
    <rPh sb="2" eb="5">
      <t>ネンガッピ</t>
    </rPh>
    <phoneticPr fontId="2"/>
  </si>
  <si>
    <t>内容</t>
    <rPh sb="0" eb="2">
      <t>ナイヨウ</t>
    </rPh>
    <phoneticPr fontId="2"/>
  </si>
  <si>
    <t>２　経営概要</t>
    <rPh sb="2" eb="4">
      <t>ケイエイ</t>
    </rPh>
    <rPh sb="4" eb="6">
      <t>ガイヨウ</t>
    </rPh>
    <phoneticPr fontId="2"/>
  </si>
  <si>
    <t>販売金額
（千円）</t>
    <rPh sb="0" eb="2">
      <t>ハンバイ</t>
    </rPh>
    <rPh sb="2" eb="4">
      <t>キンガク</t>
    </rPh>
    <rPh sb="6" eb="8">
      <t>センエン</t>
    </rPh>
    <phoneticPr fontId="2"/>
  </si>
  <si>
    <t>作付面積
（ａ）</t>
    <rPh sb="0" eb="2">
      <t>サクツケ</t>
    </rPh>
    <rPh sb="2" eb="4">
      <t>メンセキ</t>
    </rPh>
    <phoneticPr fontId="2"/>
  </si>
  <si>
    <t>①農業を営む法人</t>
    <rPh sb="1" eb="3">
      <t>ノウギョウ</t>
    </rPh>
    <rPh sb="4" eb="5">
      <t>イトナ</t>
    </rPh>
    <rPh sb="6" eb="8">
      <t>ホウジン</t>
    </rPh>
    <phoneticPr fontId="2"/>
  </si>
  <si>
    <t>➁農業者の組織する団体</t>
    <rPh sb="1" eb="4">
      <t>ノウギョウシャ</t>
    </rPh>
    <rPh sb="5" eb="7">
      <t>ソシキ</t>
    </rPh>
    <rPh sb="9" eb="11">
      <t>ダンタイ</t>
    </rPh>
    <phoneticPr fontId="2"/>
  </si>
  <si>
    <t>③認定農業者</t>
    <rPh sb="1" eb="3">
      <t>ニンテイ</t>
    </rPh>
    <rPh sb="3" eb="6">
      <t>ノウギョウシャ</t>
    </rPh>
    <phoneticPr fontId="2"/>
  </si>
  <si>
    <t>役員</t>
    <rPh sb="0" eb="2">
      <t>ヤクイン</t>
    </rPh>
    <phoneticPr fontId="2"/>
  </si>
  <si>
    <t>常時雇用</t>
    <rPh sb="0" eb="2">
      <t>ジョウジ</t>
    </rPh>
    <rPh sb="2" eb="4">
      <t>コヨウ</t>
    </rPh>
    <phoneticPr fontId="2"/>
  </si>
  <si>
    <t>臨時雇用</t>
    <rPh sb="0" eb="2">
      <t>リンジ</t>
    </rPh>
    <rPh sb="2" eb="4">
      <t>コヨウ</t>
    </rPh>
    <phoneticPr fontId="2"/>
  </si>
  <si>
    <t>構成員</t>
    <rPh sb="0" eb="3">
      <t>コウセイイン</t>
    </rPh>
    <phoneticPr fontId="2"/>
  </si>
  <si>
    <t>世帯員</t>
    <rPh sb="0" eb="3">
      <t>セタイイン</t>
    </rPh>
    <phoneticPr fontId="2"/>
  </si>
  <si>
    <t>種類</t>
    <rPh sb="0" eb="2">
      <t>シュルイ</t>
    </rPh>
    <phoneticPr fontId="2"/>
  </si>
  <si>
    <t>（１）事業費</t>
    <rPh sb="3" eb="6">
      <t>ジギョウヒ</t>
    </rPh>
    <phoneticPr fontId="2"/>
  </si>
  <si>
    <t>市町村費</t>
    <rPh sb="0" eb="3">
      <t>シチョウソン</t>
    </rPh>
    <rPh sb="3" eb="4">
      <t>ヒ</t>
    </rPh>
    <phoneticPr fontId="2"/>
  </si>
  <si>
    <t>負担区分（円）</t>
    <rPh sb="0" eb="2">
      <t>フタン</t>
    </rPh>
    <rPh sb="2" eb="4">
      <t>クブン</t>
    </rPh>
    <rPh sb="5" eb="6">
      <t>エン</t>
    </rPh>
    <phoneticPr fontId="2"/>
  </si>
  <si>
    <t>講習名</t>
    <rPh sb="0" eb="2">
      <t>コウシュウ</t>
    </rPh>
    <rPh sb="2" eb="3">
      <t>メイ</t>
    </rPh>
    <phoneticPr fontId="2"/>
  </si>
  <si>
    <t>修了年度又は受講予定年度</t>
    <rPh sb="0" eb="2">
      <t>シュウリョウ</t>
    </rPh>
    <rPh sb="2" eb="4">
      <t>ネンド</t>
    </rPh>
    <rPh sb="4" eb="5">
      <t>マタ</t>
    </rPh>
    <rPh sb="6" eb="8">
      <t>ジュコウ</t>
    </rPh>
    <rPh sb="8" eb="10">
      <t>ヨテイ</t>
    </rPh>
    <rPh sb="10" eb="12">
      <t>ネンド</t>
    </rPh>
    <phoneticPr fontId="2"/>
  </si>
  <si>
    <t>市町村名</t>
    <rPh sb="0" eb="3">
      <t>シチョウソン</t>
    </rPh>
    <rPh sb="3" eb="4">
      <t>メイ</t>
    </rPh>
    <phoneticPr fontId="2"/>
  </si>
  <si>
    <t>農場名</t>
    <rPh sb="0" eb="2">
      <t>ノウジョウ</t>
    </rPh>
    <rPh sb="2" eb="3">
      <t>メイ</t>
    </rPh>
    <phoneticPr fontId="2"/>
  </si>
  <si>
    <t>登録番号</t>
    <rPh sb="0" eb="2">
      <t>トウロク</t>
    </rPh>
    <rPh sb="2" eb="4">
      <t>バンゴウ</t>
    </rPh>
    <phoneticPr fontId="2"/>
  </si>
  <si>
    <t>品目</t>
    <rPh sb="0" eb="2">
      <t>ヒンモク</t>
    </rPh>
    <phoneticPr fontId="2"/>
  </si>
  <si>
    <t>有効期限</t>
    <rPh sb="0" eb="2">
      <t>ユウコウ</t>
    </rPh>
    <rPh sb="2" eb="4">
      <t>キゲン</t>
    </rPh>
    <phoneticPr fontId="2"/>
  </si>
  <si>
    <t>従業員数又は</t>
    <rPh sb="0" eb="3">
      <t>ジュウギョウイン</t>
    </rPh>
    <rPh sb="3" eb="4">
      <t>スウ</t>
    </rPh>
    <rPh sb="4" eb="5">
      <t>マタ</t>
    </rPh>
    <phoneticPr fontId="2"/>
  </si>
  <si>
    <t>構成員数</t>
    <rPh sb="0" eb="3">
      <t>コウセイイン</t>
    </rPh>
    <rPh sb="3" eb="4">
      <t>スウ</t>
    </rPh>
    <phoneticPr fontId="2"/>
  </si>
  <si>
    <t>※　見込みの場合は、受講予定の講習会等を記入すること。</t>
    <phoneticPr fontId="2"/>
  </si>
  <si>
    <t>調達方法</t>
    <rPh sb="0" eb="2">
      <t>チョウタツ</t>
    </rPh>
    <rPh sb="2" eb="4">
      <t>ホウホウ</t>
    </rPh>
    <phoneticPr fontId="2"/>
  </si>
  <si>
    <t>実施年度</t>
    <rPh sb="0" eb="2">
      <t>ジッシ</t>
    </rPh>
    <rPh sb="2" eb="4">
      <t>ネンド</t>
    </rPh>
    <phoneticPr fontId="2"/>
  </si>
  <si>
    <t>年度</t>
    <rPh sb="0" eb="2">
      <t>ネンド</t>
    </rPh>
    <phoneticPr fontId="2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</si>
  <si>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"/>
  </si>
  <si>
    <t>ア</t>
    <phoneticPr fontId="2"/>
  </si>
  <si>
    <t>概要書（生産、販売の概要）</t>
    <rPh sb="0" eb="3">
      <t>ガイヨウショ</t>
    </rPh>
    <rPh sb="4" eb="6">
      <t>セイサン</t>
    </rPh>
    <rPh sb="7" eb="9">
      <t>ハンバイ</t>
    </rPh>
    <rPh sb="10" eb="12">
      <t>ガイヨウ</t>
    </rPh>
    <phoneticPr fontId="2"/>
  </si>
  <si>
    <t>イ</t>
    <phoneticPr fontId="2"/>
  </si>
  <si>
    <t>ウ</t>
    <phoneticPr fontId="2"/>
  </si>
  <si>
    <t>エ</t>
    <phoneticPr fontId="2"/>
  </si>
  <si>
    <t>定款の写し</t>
    <rPh sb="0" eb="2">
      <t>テイカン</t>
    </rPh>
    <rPh sb="3" eb="4">
      <t>ウツ</t>
    </rPh>
    <phoneticPr fontId="2"/>
  </si>
  <si>
    <t>事業実施の意思決定根拠（総会議事録等）</t>
    <rPh sb="0" eb="2">
      <t>ジギョウ</t>
    </rPh>
    <rPh sb="2" eb="4">
      <t>ジッシ</t>
    </rPh>
    <rPh sb="5" eb="7">
      <t>イシ</t>
    </rPh>
    <rPh sb="7" eb="9">
      <t>ケッテイ</t>
    </rPh>
    <rPh sb="9" eb="11">
      <t>コンキョ</t>
    </rPh>
    <rPh sb="12" eb="14">
      <t>ソウカイ</t>
    </rPh>
    <rPh sb="14" eb="17">
      <t>ギジロク</t>
    </rPh>
    <rPh sb="17" eb="18">
      <t>トウ</t>
    </rPh>
    <phoneticPr fontId="2"/>
  </si>
  <si>
    <t>直近年の財務諸表又は確定申告書の写し</t>
    <rPh sb="0" eb="2">
      <t>チョッキン</t>
    </rPh>
    <rPh sb="2" eb="3">
      <t>ネン</t>
    </rPh>
    <rPh sb="4" eb="6">
      <t>ザイム</t>
    </rPh>
    <rPh sb="6" eb="8">
      <t>ショヒョウ</t>
    </rPh>
    <rPh sb="8" eb="9">
      <t>マタ</t>
    </rPh>
    <rPh sb="10" eb="12">
      <t>カクテイ</t>
    </rPh>
    <rPh sb="12" eb="14">
      <t>シンコク</t>
    </rPh>
    <rPh sb="14" eb="15">
      <t>ショ</t>
    </rPh>
    <rPh sb="16" eb="17">
      <t>ウツ</t>
    </rPh>
    <phoneticPr fontId="2"/>
  </si>
  <si>
    <t>参考見積書</t>
    <rPh sb="0" eb="2">
      <t>サンコウ</t>
    </rPh>
    <rPh sb="2" eb="4">
      <t>ミツモリ</t>
    </rPh>
    <rPh sb="4" eb="5">
      <t>ショ</t>
    </rPh>
    <phoneticPr fontId="2"/>
  </si>
  <si>
    <t>規模決定根拠</t>
    <rPh sb="0" eb="2">
      <t>キボ</t>
    </rPh>
    <rPh sb="2" eb="4">
      <t>ケッテイ</t>
    </rPh>
    <rPh sb="4" eb="6">
      <t>コンキョ</t>
    </rPh>
    <phoneticPr fontId="2"/>
  </si>
  <si>
    <t>その他採択要件の確認に必要な書類</t>
    <rPh sb="2" eb="3">
      <t>タ</t>
    </rPh>
    <rPh sb="3" eb="5">
      <t>サイタク</t>
    </rPh>
    <rPh sb="5" eb="7">
      <t>ヨウケン</t>
    </rPh>
    <rPh sb="8" eb="10">
      <t>カクニン</t>
    </rPh>
    <rPh sb="11" eb="13">
      <t>ヒツヨウ</t>
    </rPh>
    <rPh sb="14" eb="16">
      <t>ショルイ</t>
    </rPh>
    <phoneticPr fontId="2"/>
  </si>
  <si>
    <t>（２）</t>
    <phoneticPr fontId="2"/>
  </si>
  <si>
    <t>直近年の経営状況が確認できるもの</t>
    <rPh sb="0" eb="2">
      <t>チョッキン</t>
    </rPh>
    <rPh sb="2" eb="3">
      <t>ネン</t>
    </rPh>
    <rPh sb="4" eb="6">
      <t>ケイエイ</t>
    </rPh>
    <rPh sb="6" eb="8">
      <t>ジョウキョウ</t>
    </rPh>
    <rPh sb="9" eb="11">
      <t>カクニン</t>
    </rPh>
    <phoneticPr fontId="2"/>
  </si>
  <si>
    <t>（３）</t>
    <phoneticPr fontId="2"/>
  </si>
  <si>
    <t>修了したことが確認できるもの</t>
    <rPh sb="0" eb="2">
      <t>シュウリョウ</t>
    </rPh>
    <phoneticPr fontId="2"/>
  </si>
  <si>
    <t>認証書等の写し</t>
    <phoneticPr fontId="2"/>
  </si>
  <si>
    <t>④認定新規就農者</t>
    <rPh sb="1" eb="3">
      <t>ニンテイ</t>
    </rPh>
    <rPh sb="3" eb="5">
      <t>シンキ</t>
    </rPh>
    <rPh sb="5" eb="7">
      <t>シュウノウ</t>
    </rPh>
    <rPh sb="7" eb="8">
      <t>シャ</t>
    </rPh>
    <phoneticPr fontId="2"/>
  </si>
  <si>
    <t>世帯員</t>
    <rPh sb="0" eb="3">
      <t>セタイイン</t>
    </rPh>
    <phoneticPr fontId="2"/>
  </si>
  <si>
    <t>加入者名</t>
    <rPh sb="0" eb="3">
      <t>カニュウシャ</t>
    </rPh>
    <rPh sb="3" eb="4">
      <t>メイ</t>
    </rPh>
    <phoneticPr fontId="2"/>
  </si>
  <si>
    <t>保険期間</t>
    <rPh sb="0" eb="2">
      <t>ホケン</t>
    </rPh>
    <rPh sb="2" eb="4">
      <t>キカン</t>
    </rPh>
    <phoneticPr fontId="2"/>
  </si>
  <si>
    <t>補償内容</t>
    <rPh sb="0" eb="2">
      <t>ホショウ</t>
    </rPh>
    <rPh sb="2" eb="4">
      <t>ナイヨウ</t>
    </rPh>
    <phoneticPr fontId="2"/>
  </si>
  <si>
    <t>　　年　　月　　日～　　年　　月　　日</t>
    <rPh sb="2" eb="3">
      <t>ネン</t>
    </rPh>
    <rPh sb="5" eb="6">
      <t>ガツ</t>
    </rPh>
    <rPh sb="8" eb="9">
      <t>ニチ</t>
    </rPh>
    <rPh sb="12" eb="13">
      <t>ネン</t>
    </rPh>
    <rPh sb="15" eb="16">
      <t>ガツ</t>
    </rPh>
    <rPh sb="18" eb="19">
      <t>ニチ</t>
    </rPh>
    <phoneticPr fontId="2"/>
  </si>
  <si>
    <t>対象品目</t>
    <rPh sb="0" eb="2">
      <t>タイショウ</t>
    </rPh>
    <rPh sb="2" eb="4">
      <t>ヒンモク</t>
    </rPh>
    <phoneticPr fontId="2"/>
  </si>
  <si>
    <t>産地名</t>
    <rPh sb="0" eb="2">
      <t>サンチ</t>
    </rPh>
    <rPh sb="2" eb="3">
      <t>メイ</t>
    </rPh>
    <phoneticPr fontId="2"/>
  </si>
  <si>
    <t>出荷団体名</t>
    <rPh sb="0" eb="2">
      <t>シュッカ</t>
    </rPh>
    <rPh sb="2" eb="4">
      <t>ダンタイ</t>
    </rPh>
    <rPh sb="4" eb="5">
      <t>メイ</t>
    </rPh>
    <phoneticPr fontId="2"/>
  </si>
  <si>
    <t>加入者名</t>
    <rPh sb="0" eb="3">
      <t>カニュウシャ</t>
    </rPh>
    <rPh sb="3" eb="4">
      <t>メイ</t>
    </rPh>
    <phoneticPr fontId="2"/>
  </si>
  <si>
    <t>共済責任期間</t>
    <rPh sb="0" eb="2">
      <t>キョウサイ</t>
    </rPh>
    <rPh sb="2" eb="4">
      <t>セキニン</t>
    </rPh>
    <rPh sb="4" eb="6">
      <t>キカン</t>
    </rPh>
    <phoneticPr fontId="2"/>
  </si>
  <si>
    <r>
      <t>※</t>
    </r>
    <r>
      <rPr>
        <sz val="9"/>
        <rFont val="ＭＳ Ｐゴシック"/>
        <family val="3"/>
        <charset val="128"/>
      </rPr>
      <t>　取得の計画がある</t>
    </r>
    <r>
      <rPr>
        <sz val="9"/>
        <color theme="1"/>
        <rFont val="ＭＳ Ｐゴシック"/>
        <family val="3"/>
        <charset val="128"/>
      </rPr>
      <t>場合は、認証を目指すＧＡＰの「種類」、「品目」欄を記入すること。</t>
    </r>
    <rPh sb="2" eb="4">
      <t>シュトク</t>
    </rPh>
    <rPh sb="5" eb="7">
      <t>ケイカク</t>
    </rPh>
    <phoneticPr fontId="2"/>
  </si>
  <si>
    <t>※　農業経営のセーフティネット（収入保険、農業共済、野菜価格安定制度）に加入する計画を有し、ポイントが付与される場合は、見込みの内容を記入すること。</t>
    <rPh sb="2" eb="4">
      <t>ノウギョウ</t>
    </rPh>
    <rPh sb="4" eb="6">
      <t>ケイエイ</t>
    </rPh>
    <rPh sb="16" eb="18">
      <t>シュウニュウ</t>
    </rPh>
    <rPh sb="18" eb="20">
      <t>ホケン</t>
    </rPh>
    <rPh sb="21" eb="23">
      <t>ノウギョウ</t>
    </rPh>
    <rPh sb="23" eb="25">
      <t>キョウサイ</t>
    </rPh>
    <rPh sb="26" eb="28">
      <t>ヤサイ</t>
    </rPh>
    <rPh sb="28" eb="30">
      <t>カカク</t>
    </rPh>
    <rPh sb="30" eb="32">
      <t>アンテイ</t>
    </rPh>
    <rPh sb="32" eb="34">
      <t>セイド</t>
    </rPh>
    <rPh sb="36" eb="38">
      <t>カニュウ</t>
    </rPh>
    <rPh sb="40" eb="42">
      <t>ケイカク</t>
    </rPh>
    <rPh sb="43" eb="44">
      <t>ユウ</t>
    </rPh>
    <rPh sb="51" eb="53">
      <t>フヨ</t>
    </rPh>
    <rPh sb="56" eb="58">
      <t>バアイ</t>
    </rPh>
    <rPh sb="60" eb="62">
      <t>ミコ</t>
    </rPh>
    <rPh sb="64" eb="66">
      <t>ナイヨウ</t>
    </rPh>
    <rPh sb="67" eb="69">
      <t>キニュウ</t>
    </rPh>
    <phoneticPr fontId="2"/>
  </si>
  <si>
    <t>☐</t>
  </si>
  <si>
    <t>☐</t>
    <phoneticPr fontId="2"/>
  </si>
  <si>
    <t>☑</t>
    <phoneticPr fontId="2"/>
  </si>
  <si>
    <t>４　整備内容</t>
    <rPh sb="2" eb="4">
      <t>セイビ</t>
    </rPh>
    <rPh sb="4" eb="6">
      <t>ナイヨウ</t>
    </rPh>
    <phoneticPr fontId="2"/>
  </si>
  <si>
    <t>５　事業費</t>
    <rPh sb="2" eb="5">
      <t>ジギョウヒ</t>
    </rPh>
    <phoneticPr fontId="2"/>
  </si>
  <si>
    <t>６　成果目標</t>
    <rPh sb="2" eb="4">
      <t>セイカ</t>
    </rPh>
    <rPh sb="4" eb="6">
      <t>モクヒョウ</t>
    </rPh>
    <phoneticPr fontId="2"/>
  </si>
  <si>
    <t>（１）経営力向上に関する事項</t>
    <rPh sb="3" eb="5">
      <t>ケイエイ</t>
    </rPh>
    <rPh sb="5" eb="6">
      <t>リョク</t>
    </rPh>
    <rPh sb="6" eb="8">
      <t>コウジョウ</t>
    </rPh>
    <rPh sb="9" eb="10">
      <t>カン</t>
    </rPh>
    <rPh sb="12" eb="14">
      <t>ジコウ</t>
    </rPh>
    <phoneticPr fontId="2"/>
  </si>
  <si>
    <t>　①収入保険</t>
    <rPh sb="2" eb="4">
      <t>シュウニュウ</t>
    </rPh>
    <rPh sb="4" eb="6">
      <t>ホケン</t>
    </rPh>
    <phoneticPr fontId="2"/>
  </si>
  <si>
    <t>　②農業共済</t>
    <rPh sb="2" eb="4">
      <t>ノウギョウ</t>
    </rPh>
    <rPh sb="4" eb="6">
      <t>キョウサイ</t>
    </rPh>
    <phoneticPr fontId="2"/>
  </si>
  <si>
    <t>　③野菜価格安定制度</t>
    <rPh sb="2" eb="4">
      <t>ヤサイ</t>
    </rPh>
    <rPh sb="4" eb="6">
      <t>カカク</t>
    </rPh>
    <rPh sb="6" eb="8">
      <t>アンテイ</t>
    </rPh>
    <rPh sb="8" eb="10">
      <t>セイド</t>
    </rPh>
    <phoneticPr fontId="2"/>
  </si>
  <si>
    <t>加入予定年月</t>
    <rPh sb="0" eb="2">
      <t>カニュウ</t>
    </rPh>
    <rPh sb="2" eb="4">
      <t>ヨテイ</t>
    </rPh>
    <rPh sb="4" eb="6">
      <t>ネンゲツ</t>
    </rPh>
    <phoneticPr fontId="2"/>
  </si>
  <si>
    <t>（１）全事業実施主体必須</t>
    <rPh sb="3" eb="4">
      <t>ゼン</t>
    </rPh>
    <rPh sb="4" eb="6">
      <t>ジギョウ</t>
    </rPh>
    <rPh sb="6" eb="8">
      <t>ジッシ</t>
    </rPh>
    <rPh sb="8" eb="10">
      <t>シュタイ</t>
    </rPh>
    <rPh sb="10" eb="12">
      <t>ヒッス</t>
    </rPh>
    <phoneticPr fontId="2"/>
  </si>
  <si>
    <t>事業実施主体別添付書類</t>
    <rPh sb="0" eb="2">
      <t>ジギョウ</t>
    </rPh>
    <rPh sb="2" eb="4">
      <t>ジッシ</t>
    </rPh>
    <rPh sb="4" eb="6">
      <t>シュタイ</t>
    </rPh>
    <rPh sb="6" eb="7">
      <t>ベツ</t>
    </rPh>
    <rPh sb="7" eb="9">
      <t>テンプ</t>
    </rPh>
    <rPh sb="9" eb="11">
      <t>ショルイ</t>
    </rPh>
    <phoneticPr fontId="2"/>
  </si>
  <si>
    <t>直近年の会計状況が確認できるもの</t>
    <rPh sb="0" eb="2">
      <t>チョッキン</t>
    </rPh>
    <rPh sb="2" eb="3">
      <t>ネン</t>
    </rPh>
    <rPh sb="4" eb="6">
      <t>カイケイ</t>
    </rPh>
    <rPh sb="6" eb="8">
      <t>ジョウキョウ</t>
    </rPh>
    <rPh sb="9" eb="11">
      <t>カクニン</t>
    </rPh>
    <phoneticPr fontId="2"/>
  </si>
  <si>
    <t>農業経営改善計画書の写しまたは経営計画書（様式第３号別添２）</t>
    <rPh sb="0" eb="2">
      <t>ノウギョウ</t>
    </rPh>
    <rPh sb="2" eb="4">
      <t>ケイエイ</t>
    </rPh>
    <rPh sb="4" eb="6">
      <t>カイゼン</t>
    </rPh>
    <rPh sb="6" eb="9">
      <t>ケイカクショ</t>
    </rPh>
    <rPh sb="10" eb="11">
      <t>ウツ</t>
    </rPh>
    <rPh sb="15" eb="17">
      <t>ケイエイ</t>
    </rPh>
    <rPh sb="17" eb="20">
      <t>ケイカクショ</t>
    </rPh>
    <rPh sb="21" eb="23">
      <t>ヨウシキ</t>
    </rPh>
    <rPh sb="23" eb="24">
      <t>ダイ</t>
    </rPh>
    <rPh sb="25" eb="26">
      <t>ゴウ</t>
    </rPh>
    <rPh sb="26" eb="28">
      <t>ベッテン</t>
    </rPh>
    <phoneticPr fontId="2"/>
  </si>
  <si>
    <t>青年等就農計画書の写しまたは経営計画書（様式第３号別添２）</t>
    <rPh sb="0" eb="2">
      <t>セイネン</t>
    </rPh>
    <rPh sb="2" eb="3">
      <t>トウ</t>
    </rPh>
    <rPh sb="3" eb="5">
      <t>シュウノウ</t>
    </rPh>
    <rPh sb="5" eb="8">
      <t>ケイカクショ</t>
    </rPh>
    <rPh sb="9" eb="10">
      <t>ウツ</t>
    </rPh>
    <phoneticPr fontId="2"/>
  </si>
  <si>
    <t>配慮すべき取組を実施している場合の添付書類</t>
    <rPh sb="0" eb="2">
      <t>ハイリョ</t>
    </rPh>
    <rPh sb="5" eb="7">
      <t>トリクミ</t>
    </rPh>
    <rPh sb="8" eb="10">
      <t>ジッシ</t>
    </rPh>
    <rPh sb="14" eb="16">
      <t>バアイ</t>
    </rPh>
    <rPh sb="17" eb="19">
      <t>テンプ</t>
    </rPh>
    <rPh sb="19" eb="21">
      <t>ショルイ</t>
    </rPh>
    <phoneticPr fontId="2"/>
  </si>
  <si>
    <t>①農業を営む法人</t>
    <rPh sb="1" eb="3">
      <t>ノウギョウ</t>
    </rPh>
    <rPh sb="4" eb="5">
      <t>イトナ</t>
    </rPh>
    <rPh sb="6" eb="8">
      <t>ホウジン</t>
    </rPh>
    <phoneticPr fontId="2"/>
  </si>
  <si>
    <t>②農業者の組織する団体</t>
    <rPh sb="1" eb="4">
      <t>ノウギョウシャ</t>
    </rPh>
    <rPh sb="5" eb="7">
      <t>ソシキ</t>
    </rPh>
    <rPh sb="9" eb="11">
      <t>ダンタイ</t>
    </rPh>
    <phoneticPr fontId="2"/>
  </si>
  <si>
    <t>①農業法人の経営力向上に関する事項（講習会等を修了した場合）</t>
    <rPh sb="23" eb="25">
      <t>シュウリョウ</t>
    </rPh>
    <phoneticPr fontId="2"/>
  </si>
  <si>
    <t>市町村</t>
    <rPh sb="0" eb="3">
      <t>シチョウソン</t>
    </rPh>
    <phoneticPr fontId="2"/>
  </si>
  <si>
    <t>認定番号</t>
    <rPh sb="0" eb="2">
      <t>ニンテイ</t>
    </rPh>
    <rPh sb="2" eb="4">
      <t>バンゴウ</t>
    </rPh>
    <phoneticPr fontId="2"/>
  </si>
  <si>
    <t>認定年月日
（申請予定年月日）</t>
    <rPh sb="0" eb="2">
      <t>ニンテイ</t>
    </rPh>
    <rPh sb="2" eb="5">
      <t>ネンガッピ</t>
    </rPh>
    <rPh sb="7" eb="9">
      <t>シンセイ</t>
    </rPh>
    <rPh sb="9" eb="11">
      <t>ヨテイ</t>
    </rPh>
    <rPh sb="11" eb="14">
      <t>ネンガッピ</t>
    </rPh>
    <phoneticPr fontId="2"/>
  </si>
  <si>
    <t>※　取得の計画がある場合は、「市町村」と「申請予定年月日」を記入すること。</t>
    <rPh sb="2" eb="4">
      <t>シュトク</t>
    </rPh>
    <rPh sb="5" eb="7">
      <t>ケイカク</t>
    </rPh>
    <rPh sb="15" eb="18">
      <t>シチョウソン</t>
    </rPh>
    <rPh sb="21" eb="23">
      <t>シンセイ</t>
    </rPh>
    <rPh sb="23" eb="25">
      <t>ヨテイ</t>
    </rPh>
    <rPh sb="25" eb="28">
      <t>ネンガッピ</t>
    </rPh>
    <phoneticPr fontId="2"/>
  </si>
  <si>
    <t>配慮すべき取組にすでに取り組んでいる場合、または取り組む予定がある場合に記載する。</t>
    <rPh sb="0" eb="2">
      <t>ハイリョ</t>
    </rPh>
    <rPh sb="5" eb="7">
      <t>トリクミ</t>
    </rPh>
    <rPh sb="11" eb="12">
      <t>ト</t>
    </rPh>
    <rPh sb="13" eb="14">
      <t>ク</t>
    </rPh>
    <rPh sb="18" eb="20">
      <t>バアイ</t>
    </rPh>
    <rPh sb="24" eb="25">
      <t>ト</t>
    </rPh>
    <rPh sb="26" eb="27">
      <t>ク</t>
    </rPh>
    <rPh sb="28" eb="30">
      <t>ヨテイ</t>
    </rPh>
    <rPh sb="33" eb="35">
      <t>バアイ</t>
    </rPh>
    <rPh sb="36" eb="38">
      <t>キサイ</t>
    </rPh>
    <phoneticPr fontId="2"/>
  </si>
  <si>
    <t>収入保険等に加入していることが確認できるもの。また、加入する計画を有し、ポイントが付与される場合は、埼玉県農業共済組合に情報提供することについて同意する書類（参考様式）</t>
    <rPh sb="0" eb="2">
      <t>シュウニュウ</t>
    </rPh>
    <rPh sb="2" eb="4">
      <t>ホケン</t>
    </rPh>
    <rPh sb="4" eb="5">
      <t>トウ</t>
    </rPh>
    <rPh sb="6" eb="8">
      <t>カニュウ</t>
    </rPh>
    <rPh sb="15" eb="17">
      <t>カクニン</t>
    </rPh>
    <rPh sb="26" eb="28">
      <t>カニュウ</t>
    </rPh>
    <rPh sb="30" eb="32">
      <t>ケイカク</t>
    </rPh>
    <rPh sb="33" eb="34">
      <t>ユウ</t>
    </rPh>
    <rPh sb="41" eb="43">
      <t>フヨ</t>
    </rPh>
    <rPh sb="46" eb="48">
      <t>バアイ</t>
    </rPh>
    <rPh sb="50" eb="53">
      <t>サイタマケン</t>
    </rPh>
    <rPh sb="53" eb="55">
      <t>ノウギョウ</t>
    </rPh>
    <rPh sb="55" eb="57">
      <t>キョウサイ</t>
    </rPh>
    <rPh sb="57" eb="59">
      <t>クミアイ</t>
    </rPh>
    <rPh sb="60" eb="62">
      <t>ジョウホウ</t>
    </rPh>
    <rPh sb="62" eb="64">
      <t>テイキョウ</t>
    </rPh>
    <rPh sb="72" eb="74">
      <t>ドウイ</t>
    </rPh>
    <rPh sb="76" eb="78">
      <t>ショルイ</t>
    </rPh>
    <rPh sb="79" eb="81">
      <t>サンコウ</t>
    </rPh>
    <rPh sb="81" eb="83">
      <t>ヨウシキ</t>
    </rPh>
    <phoneticPr fontId="2"/>
  </si>
  <si>
    <t>認証予定年月</t>
    <rPh sb="0" eb="2">
      <t>ニンショウ</t>
    </rPh>
    <rPh sb="2" eb="4">
      <t>ヨテイ</t>
    </rPh>
    <rPh sb="4" eb="5">
      <t>ネン</t>
    </rPh>
    <rPh sb="5" eb="6">
      <t>ゲツ</t>
    </rPh>
    <phoneticPr fontId="2"/>
  </si>
  <si>
    <t>総会資料、団体の規約、構成員一覧、機器・設備等の利用に関する規定</t>
    <rPh sb="0" eb="2">
      <t>ソウカイ</t>
    </rPh>
    <rPh sb="2" eb="4">
      <t>シリョウ</t>
    </rPh>
    <rPh sb="5" eb="7">
      <t>ダンタイ</t>
    </rPh>
    <rPh sb="8" eb="10">
      <t>キヤク</t>
    </rPh>
    <rPh sb="11" eb="14">
      <t>コウセイイン</t>
    </rPh>
    <rPh sb="14" eb="16">
      <t>イチラン</t>
    </rPh>
    <rPh sb="17" eb="19">
      <t>キキ</t>
    </rPh>
    <rPh sb="20" eb="22">
      <t>セツビ</t>
    </rPh>
    <rPh sb="22" eb="23">
      <t>トウ</t>
    </rPh>
    <rPh sb="24" eb="26">
      <t>リヨウ</t>
    </rPh>
    <rPh sb="27" eb="28">
      <t>カン</t>
    </rPh>
    <rPh sb="30" eb="32">
      <t>キテイ</t>
    </rPh>
    <phoneticPr fontId="2"/>
  </si>
  <si>
    <t>様式第1号別添１</t>
    <rPh sb="0" eb="2">
      <t>ヨウシキ</t>
    </rPh>
    <rPh sb="2" eb="3">
      <t>ダイ</t>
    </rPh>
    <rPh sb="4" eb="5">
      <t>ゴウ</t>
    </rPh>
    <rPh sb="5" eb="7">
      <t>ベッテン</t>
    </rPh>
    <phoneticPr fontId="2"/>
  </si>
  <si>
    <t>あまかおべにべに倍増作戦展開事業</t>
    <rPh sb="8" eb="10">
      <t>バイゾウ</t>
    </rPh>
    <rPh sb="10" eb="12">
      <t>サクセン</t>
    </rPh>
    <rPh sb="12" eb="14">
      <t>テンカイ</t>
    </rPh>
    <rPh sb="14" eb="16">
      <t>ジギョウ</t>
    </rPh>
    <phoneticPr fontId="2"/>
  </si>
  <si>
    <t>実施計画書（兼実施状況報告書）</t>
    <rPh sb="0" eb="2">
      <t>ジッシ</t>
    </rPh>
    <rPh sb="2" eb="5">
      <t>ケイカクショ</t>
    </rPh>
    <rPh sb="6" eb="7">
      <t>ケン</t>
    </rPh>
    <rPh sb="7" eb="9">
      <t>ジッシ</t>
    </rPh>
    <rPh sb="9" eb="11">
      <t>ジョウキョウ</t>
    </rPh>
    <rPh sb="11" eb="14">
      <t>ホウコクショ</t>
    </rPh>
    <phoneticPr fontId="2"/>
  </si>
  <si>
    <t>報告年度</t>
    <rPh sb="0" eb="2">
      <t>ホウコク</t>
    </rPh>
    <rPh sb="2" eb="4">
      <t>ネンド</t>
    </rPh>
    <phoneticPr fontId="2"/>
  </si>
  <si>
    <t>注２）灰色セルは実施状況報告時に記載する。（以降共通）</t>
    <rPh sb="0" eb="1">
      <t>チュウ</t>
    </rPh>
    <rPh sb="3" eb="5">
      <t>ハイイロ</t>
    </rPh>
    <rPh sb="8" eb="10">
      <t>ジッシ</t>
    </rPh>
    <rPh sb="10" eb="12">
      <t>ジョウキョウ</t>
    </rPh>
    <rPh sb="12" eb="14">
      <t>ホウコク</t>
    </rPh>
    <rPh sb="14" eb="15">
      <t>ジ</t>
    </rPh>
    <rPh sb="16" eb="18">
      <t>キサイ</t>
    </rPh>
    <rPh sb="22" eb="24">
      <t>イコウ</t>
    </rPh>
    <rPh sb="24" eb="26">
      <t>キョウツウ</t>
    </rPh>
    <phoneticPr fontId="2"/>
  </si>
  <si>
    <t>注３）本注意書きは提出時に削除する。</t>
    <rPh sb="0" eb="1">
      <t>チュウ</t>
    </rPh>
    <rPh sb="3" eb="4">
      <t>ホン</t>
    </rPh>
    <rPh sb="4" eb="7">
      <t>チュウイガ</t>
    </rPh>
    <rPh sb="9" eb="11">
      <t>テイシュツ</t>
    </rPh>
    <rPh sb="11" eb="12">
      <t>ジ</t>
    </rPh>
    <rPh sb="13" eb="15">
      <t>サクジョ</t>
    </rPh>
    <phoneticPr fontId="2"/>
  </si>
  <si>
    <t>所在地</t>
    <phoneticPr fontId="2"/>
  </si>
  <si>
    <r>
      <t>いちご経営の状況</t>
    </r>
    <r>
      <rPr>
        <vertAlign val="superscript"/>
        <sz val="12"/>
        <color theme="1"/>
        <rFont val="ＭＳ Ｐゴシック"/>
        <family val="3"/>
        <charset val="128"/>
      </rPr>
      <t>※1</t>
    </r>
    <rPh sb="3" eb="5">
      <t>ケイエイ</t>
    </rPh>
    <rPh sb="6" eb="8">
      <t>ジョウキョウ</t>
    </rPh>
    <phoneticPr fontId="2"/>
  </si>
  <si>
    <t>販売用育苗</t>
    <rPh sb="0" eb="3">
      <t>ハンバイヨウ</t>
    </rPh>
    <rPh sb="3" eb="5">
      <t>イクビョウ</t>
    </rPh>
    <phoneticPr fontId="2"/>
  </si>
  <si>
    <t>自家用育苗</t>
    <rPh sb="0" eb="2">
      <t>ジカ</t>
    </rPh>
    <rPh sb="2" eb="3">
      <t>ヨウ</t>
    </rPh>
    <rPh sb="3" eb="5">
      <t>イクビョウ</t>
    </rPh>
    <phoneticPr fontId="2"/>
  </si>
  <si>
    <t>直売</t>
    <rPh sb="0" eb="2">
      <t>チョクバイ</t>
    </rPh>
    <phoneticPr fontId="2"/>
  </si>
  <si>
    <t>直売＋観光農園</t>
    <rPh sb="0" eb="2">
      <t>チョクバイ</t>
    </rPh>
    <rPh sb="3" eb="5">
      <t>カンコウ</t>
    </rPh>
    <rPh sb="5" eb="7">
      <t>ノウエン</t>
    </rPh>
    <phoneticPr fontId="2"/>
  </si>
  <si>
    <t>観光農園（摘み取りのみ）</t>
    <rPh sb="0" eb="2">
      <t>カンコウ</t>
    </rPh>
    <rPh sb="2" eb="4">
      <t>ノウエン</t>
    </rPh>
    <rPh sb="5" eb="6">
      <t>ツ</t>
    </rPh>
    <rPh sb="7" eb="8">
      <t>ト</t>
    </rPh>
    <phoneticPr fontId="2"/>
  </si>
  <si>
    <t>市場出荷</t>
    <rPh sb="0" eb="2">
      <t>シジョウ</t>
    </rPh>
    <rPh sb="2" eb="4">
      <t>シュッカ</t>
    </rPh>
    <phoneticPr fontId="2"/>
  </si>
  <si>
    <t>市場出荷＋直売</t>
    <rPh sb="0" eb="2">
      <t>シジョウ</t>
    </rPh>
    <rPh sb="2" eb="4">
      <t>シュッカ</t>
    </rPh>
    <rPh sb="5" eb="7">
      <t>チョクバイ</t>
    </rPh>
    <phoneticPr fontId="2"/>
  </si>
  <si>
    <t>※1　「いちご経営の状況」欄には、報告前年度の実績数値を記入すること。</t>
    <rPh sb="7" eb="9">
      <t>ケイエイ</t>
    </rPh>
    <rPh sb="10" eb="12">
      <t>ジョウキョウ</t>
    </rPh>
    <rPh sb="13" eb="14">
      <t>ラン</t>
    </rPh>
    <rPh sb="17" eb="19">
      <t>ホウコク</t>
    </rPh>
    <rPh sb="19" eb="22">
      <t>ゼンネンド</t>
    </rPh>
    <rPh sb="20" eb="21">
      <t>ジゼン</t>
    </rPh>
    <rPh sb="23" eb="25">
      <t>ジッセキ</t>
    </rPh>
    <rPh sb="25" eb="27">
      <t>スウチ</t>
    </rPh>
    <rPh sb="28" eb="30">
      <t>キニュウ</t>
    </rPh>
    <phoneticPr fontId="2"/>
  </si>
  <si>
    <t>（１）実とり苗生産施設整備事業</t>
  </si>
  <si>
    <t>（１）実とり苗生産施設整備事業</t>
    <rPh sb="3" eb="4">
      <t>ミ</t>
    </rPh>
    <rPh sb="6" eb="7">
      <t>ナエ</t>
    </rPh>
    <rPh sb="7" eb="9">
      <t>セイサン</t>
    </rPh>
    <rPh sb="9" eb="11">
      <t>シセツ</t>
    </rPh>
    <rPh sb="11" eb="13">
      <t>セイビ</t>
    </rPh>
    <rPh sb="13" eb="15">
      <t>ジギョウ</t>
    </rPh>
    <phoneticPr fontId="2"/>
  </si>
  <si>
    <t>数量</t>
    <rPh sb="0" eb="2">
      <t>スウリョウ</t>
    </rPh>
    <phoneticPr fontId="2"/>
  </si>
  <si>
    <t>〇</t>
    <phoneticPr fontId="2"/>
  </si>
  <si>
    <t>　　①育苗生産施設整備事業（自家用実とり苗生産）</t>
    <rPh sb="3" eb="5">
      <t>イクビョウ</t>
    </rPh>
    <rPh sb="5" eb="7">
      <t>セイサン</t>
    </rPh>
    <rPh sb="7" eb="9">
      <t>シセツ</t>
    </rPh>
    <rPh sb="9" eb="11">
      <t>セイビ</t>
    </rPh>
    <rPh sb="11" eb="13">
      <t>ジギョウ</t>
    </rPh>
    <rPh sb="14" eb="17">
      <t>ジカヨウ</t>
    </rPh>
    <rPh sb="17" eb="18">
      <t>ミ</t>
    </rPh>
    <rPh sb="20" eb="21">
      <t>ナエ</t>
    </rPh>
    <rPh sb="21" eb="23">
      <t>セイサン</t>
    </rPh>
    <phoneticPr fontId="2"/>
  </si>
  <si>
    <t>＊↑該当する事業の欄に〇</t>
    <rPh sb="2" eb="4">
      <t>ガイトウ</t>
    </rPh>
    <rPh sb="6" eb="8">
      <t>ジギョウ</t>
    </rPh>
    <rPh sb="9" eb="10">
      <t>ラン</t>
    </rPh>
    <phoneticPr fontId="2"/>
  </si>
  <si>
    <t>①育苗生産施設整備事業（自家用実とり苗生産）</t>
    <phoneticPr fontId="2"/>
  </si>
  <si>
    <t>整備内容</t>
    <rPh sb="0" eb="2">
      <t>セイビ</t>
    </rPh>
    <rPh sb="2" eb="4">
      <t>ナイヨウ</t>
    </rPh>
    <phoneticPr fontId="2"/>
  </si>
  <si>
    <t>　①育苗生産施設整備事業（自家用実とり苗生産）</t>
    <phoneticPr fontId="2"/>
  </si>
  <si>
    <t>達成率</t>
    <rPh sb="0" eb="3">
      <t>タッセイリツ</t>
    </rPh>
    <phoneticPr fontId="2"/>
  </si>
  <si>
    <t>1年後実績
（令和　年度）</t>
    <rPh sb="1" eb="3">
      <t>ネンゴ</t>
    </rPh>
    <rPh sb="3" eb="5">
      <t>ジッセキ</t>
    </rPh>
    <rPh sb="7" eb="9">
      <t>レイワ</t>
    </rPh>
    <rPh sb="10" eb="12">
      <t>ネンド</t>
    </rPh>
    <phoneticPr fontId="2"/>
  </si>
  <si>
    <t>2年後実績
（令和　年度）</t>
    <rPh sb="1" eb="3">
      <t>ネンゴ</t>
    </rPh>
    <rPh sb="3" eb="5">
      <t>ジッセキ</t>
    </rPh>
    <rPh sb="7" eb="9">
      <t>レイワ</t>
    </rPh>
    <rPh sb="10" eb="12">
      <t>ネンド</t>
    </rPh>
    <phoneticPr fontId="2"/>
  </si>
  <si>
    <t>　目標値
（令和　年度）</t>
    <rPh sb="1" eb="3">
      <t>モクヒョウ</t>
    </rPh>
    <rPh sb="3" eb="4">
      <t>チ</t>
    </rPh>
    <rPh sb="6" eb="8">
      <t>レイワ</t>
    </rPh>
    <rPh sb="9" eb="11">
      <t>ネンド</t>
    </rPh>
    <phoneticPr fontId="2"/>
  </si>
  <si>
    <t>３年後実績
（令和　年度）
目標年度</t>
    <rPh sb="1" eb="3">
      <t>ネンゴ</t>
    </rPh>
    <rPh sb="3" eb="5">
      <t>ジッセキ</t>
    </rPh>
    <rPh sb="7" eb="9">
      <t>レイワ</t>
    </rPh>
    <rPh sb="10" eb="12">
      <t>ネンド</t>
    </rPh>
    <rPh sb="14" eb="16">
      <t>モクヒョウ</t>
    </rPh>
    <rPh sb="16" eb="18">
      <t>ネンド</t>
    </rPh>
    <phoneticPr fontId="2"/>
  </si>
  <si>
    <r>
      <rPr>
        <b/>
        <sz val="10"/>
        <rFont val="ＭＳ Ｐゴシック"/>
        <family val="3"/>
        <charset val="128"/>
      </rPr>
      <t>現状</t>
    </r>
    <r>
      <rPr>
        <sz val="10"/>
        <rFont val="ＭＳ Ｐゴシック"/>
        <family val="3"/>
        <charset val="128"/>
      </rPr>
      <t xml:space="preserve">
（令和　年度）
事業実施年度</t>
    </r>
    <rPh sb="0" eb="2">
      <t>ゲンジョウ</t>
    </rPh>
    <rPh sb="4" eb="6">
      <t>レイワ</t>
    </rPh>
    <rPh sb="7" eb="9">
      <t>ネンド</t>
    </rPh>
    <rPh sb="11" eb="13">
      <t>ジギョウ</t>
    </rPh>
    <rPh sb="13" eb="15">
      <t>ジッシ</t>
    </rPh>
    <rPh sb="15" eb="17">
      <t>ネンド</t>
    </rPh>
    <phoneticPr fontId="2"/>
  </si>
  <si>
    <t>（２）品質・食味確保栽培施設強化事業</t>
    <phoneticPr fontId="2"/>
  </si>
  <si>
    <t xml:space="preserve">県育成いちご品種の栽培面積を３a以上拡大（単位：a） </t>
    <rPh sb="0" eb="1">
      <t>ケン</t>
    </rPh>
    <rPh sb="1" eb="3">
      <t>イクセイ</t>
    </rPh>
    <rPh sb="6" eb="8">
      <t>ヒンシュ</t>
    </rPh>
    <rPh sb="9" eb="11">
      <t>サイバイ</t>
    </rPh>
    <rPh sb="11" eb="13">
      <t>メンセキ</t>
    </rPh>
    <rPh sb="16" eb="18">
      <t>イジョウ</t>
    </rPh>
    <rPh sb="18" eb="20">
      <t>カクダイ</t>
    </rPh>
    <rPh sb="21" eb="23">
      <t>タンイ</t>
    </rPh>
    <phoneticPr fontId="2"/>
  </si>
  <si>
    <r>
      <rPr>
        <b/>
        <sz val="10"/>
        <rFont val="ＭＳ Ｐゴシック"/>
        <family val="3"/>
        <charset val="128"/>
      </rPr>
      <t>現状</t>
    </r>
    <r>
      <rPr>
        <sz val="10"/>
        <rFont val="ＭＳ Ｐゴシック"/>
        <family val="3"/>
        <charset val="128"/>
      </rPr>
      <t xml:space="preserve">
（令和　年度）
事業実施年度</t>
    </r>
    <phoneticPr fontId="2"/>
  </si>
  <si>
    <t>県育成いちご品種の実とり苗を概ね３５，０００本以上生産する。（単位：本）</t>
    <rPh sb="0" eb="1">
      <t>ケン</t>
    </rPh>
    <rPh sb="1" eb="3">
      <t>イクセイ</t>
    </rPh>
    <rPh sb="6" eb="8">
      <t>ヒンシュ</t>
    </rPh>
    <rPh sb="9" eb="10">
      <t>ミ</t>
    </rPh>
    <rPh sb="12" eb="13">
      <t>ナエ</t>
    </rPh>
    <rPh sb="14" eb="15">
      <t>オオム</t>
    </rPh>
    <rPh sb="22" eb="23">
      <t>ホン</t>
    </rPh>
    <rPh sb="23" eb="25">
      <t>イジョウ</t>
    </rPh>
    <rPh sb="25" eb="27">
      <t>セイサン</t>
    </rPh>
    <rPh sb="31" eb="33">
      <t>タンイ</t>
    </rPh>
    <rPh sb="34" eb="35">
      <t>ホン</t>
    </rPh>
    <phoneticPr fontId="2"/>
  </si>
  <si>
    <t>増加量</t>
    <rPh sb="0" eb="2">
      <t>ゾウカ</t>
    </rPh>
    <rPh sb="2" eb="3">
      <t>リョウ</t>
    </rPh>
    <phoneticPr fontId="2"/>
  </si>
  <si>
    <t>達成状況
判定</t>
    <rPh sb="0" eb="2">
      <t>タッセイ</t>
    </rPh>
    <rPh sb="2" eb="4">
      <t>ジョウキョウ</t>
    </rPh>
    <rPh sb="5" eb="7">
      <t>ハンテイ</t>
    </rPh>
    <phoneticPr fontId="2"/>
  </si>
  <si>
    <t>ア　県育成いちご品種の栽培面積を３a以上拡大（単位：a）</t>
    <rPh sb="2" eb="3">
      <t>ケン</t>
    </rPh>
    <rPh sb="3" eb="5">
      <t>イクセイ</t>
    </rPh>
    <rPh sb="8" eb="10">
      <t>ヒンシュ</t>
    </rPh>
    <rPh sb="11" eb="13">
      <t>サイバイ</t>
    </rPh>
    <rPh sb="13" eb="15">
      <t>メンセキ</t>
    </rPh>
    <rPh sb="18" eb="20">
      <t>イジョウ</t>
    </rPh>
    <rPh sb="20" eb="22">
      <t>カクダイ</t>
    </rPh>
    <rPh sb="23" eb="25">
      <t>タンイ</t>
    </rPh>
    <phoneticPr fontId="2"/>
  </si>
  <si>
    <t>イ　販売額の５％以上の増加（単位：円）</t>
    <rPh sb="2" eb="4">
      <t>ハンバイ</t>
    </rPh>
    <rPh sb="4" eb="5">
      <t>ガク</t>
    </rPh>
    <rPh sb="8" eb="10">
      <t>イジョウ</t>
    </rPh>
    <rPh sb="11" eb="13">
      <t>ゾウカ</t>
    </rPh>
    <rPh sb="14" eb="16">
      <t>タンイ</t>
    </rPh>
    <rPh sb="17" eb="18">
      <t>エン</t>
    </rPh>
    <phoneticPr fontId="2"/>
  </si>
  <si>
    <t>既存育苗ハウス</t>
    <rPh sb="0" eb="2">
      <t>キゾン</t>
    </rPh>
    <rPh sb="2" eb="4">
      <t>イクビョウ</t>
    </rPh>
    <phoneticPr fontId="2"/>
  </si>
  <si>
    <t>育苗ハウスの形態</t>
    <rPh sb="0" eb="2">
      <t>イクビョウ</t>
    </rPh>
    <rPh sb="6" eb="8">
      <t>ケイタイ</t>
    </rPh>
    <phoneticPr fontId="2"/>
  </si>
  <si>
    <t>既存本ぽハウス</t>
    <rPh sb="0" eb="2">
      <t>キゾン</t>
    </rPh>
    <rPh sb="2" eb="3">
      <t>ホン</t>
    </rPh>
    <phoneticPr fontId="2"/>
  </si>
  <si>
    <t>（１）既存本ぽ</t>
    <rPh sb="3" eb="5">
      <t>キゾン</t>
    </rPh>
    <rPh sb="5" eb="6">
      <t>ホン</t>
    </rPh>
    <phoneticPr fontId="2"/>
  </si>
  <si>
    <t>（２）既存育苗ほ</t>
    <rPh sb="3" eb="5">
      <t>キゾン</t>
    </rPh>
    <rPh sb="5" eb="7">
      <t>イクビョウ</t>
    </rPh>
    <phoneticPr fontId="2"/>
  </si>
  <si>
    <t>合計面積</t>
    <rPh sb="0" eb="2">
      <t>ゴウケイ</t>
    </rPh>
    <rPh sb="2" eb="4">
      <t>メンセキ</t>
    </rPh>
    <phoneticPr fontId="2"/>
  </si>
  <si>
    <t>面積(a)</t>
    <rPh sb="0" eb="2">
      <t>メンセキ</t>
    </rPh>
    <phoneticPr fontId="2"/>
  </si>
  <si>
    <t>営農形態のリスト</t>
    <rPh sb="0" eb="2">
      <t>エイノウ</t>
    </rPh>
    <rPh sb="2" eb="4">
      <t>ケイタイ</t>
    </rPh>
    <phoneticPr fontId="2"/>
  </si>
  <si>
    <t>鉄骨ガラスハウス</t>
    <rPh sb="0" eb="2">
      <t>テッコツ</t>
    </rPh>
    <phoneticPr fontId="2"/>
  </si>
  <si>
    <t>鉄骨フィルムハウス</t>
    <rPh sb="0" eb="2">
      <t>テッコツ</t>
    </rPh>
    <phoneticPr fontId="2"/>
  </si>
  <si>
    <t>本ぽハウス形態のリスト</t>
    <rPh sb="0" eb="1">
      <t>ホン</t>
    </rPh>
    <rPh sb="5" eb="7">
      <t>ケイタイ</t>
    </rPh>
    <phoneticPr fontId="2"/>
  </si>
  <si>
    <t>単棟パイプハウス</t>
    <rPh sb="0" eb="2">
      <t>タントウ</t>
    </rPh>
    <phoneticPr fontId="2"/>
  </si>
  <si>
    <t>連棟パイプハウス</t>
    <rPh sb="0" eb="2">
      <t>レントウ</t>
    </rPh>
    <phoneticPr fontId="2"/>
  </si>
  <si>
    <t>合計棟数（棟）</t>
  </si>
  <si>
    <t>合計棟数（棟）</t>
    <rPh sb="0" eb="2">
      <t>ゴウケイ</t>
    </rPh>
    <rPh sb="2" eb="4">
      <t>トウスウ</t>
    </rPh>
    <rPh sb="5" eb="6">
      <t>トウ</t>
    </rPh>
    <phoneticPr fontId="2"/>
  </si>
  <si>
    <t>かおりん</t>
    <phoneticPr fontId="2"/>
  </si>
  <si>
    <t>べにたま</t>
    <phoneticPr fontId="2"/>
  </si>
  <si>
    <t>県品種合計</t>
    <rPh sb="0" eb="1">
      <t>ケン</t>
    </rPh>
    <rPh sb="1" eb="3">
      <t>ヒンシュ</t>
    </rPh>
    <rPh sb="3" eb="5">
      <t>ゴウケイ</t>
    </rPh>
    <phoneticPr fontId="2"/>
  </si>
  <si>
    <t>あまりん</t>
    <phoneticPr fontId="2"/>
  </si>
  <si>
    <t>本舗総合計</t>
    <rPh sb="0" eb="2">
      <t>ホンポ</t>
    </rPh>
    <rPh sb="2" eb="3">
      <t>ソウ</t>
    </rPh>
    <rPh sb="3" eb="5">
      <t>ゴウケイ</t>
    </rPh>
    <phoneticPr fontId="2"/>
  </si>
  <si>
    <t>本ぽ</t>
    <rPh sb="0" eb="1">
      <t>ホン</t>
    </rPh>
    <phoneticPr fontId="2"/>
  </si>
  <si>
    <t>育苗ほ</t>
    <rPh sb="0" eb="2">
      <t>イクビョウ</t>
    </rPh>
    <phoneticPr fontId="2"/>
  </si>
  <si>
    <t>本ぽハウスの形態</t>
    <rPh sb="0" eb="1">
      <t>ホン</t>
    </rPh>
    <rPh sb="6" eb="8">
      <t>ケイタイ</t>
    </rPh>
    <phoneticPr fontId="2"/>
  </si>
  <si>
    <t>育苗ハウス形態のリスト</t>
    <rPh sb="0" eb="2">
      <t>イクビョウ</t>
    </rPh>
    <rPh sb="5" eb="7">
      <t>ケイタイ</t>
    </rPh>
    <phoneticPr fontId="2"/>
  </si>
  <si>
    <t>３　既存いちご施設等の概要（計画時）</t>
    <rPh sb="2" eb="4">
      <t>キゾン</t>
    </rPh>
    <rPh sb="7" eb="9">
      <t>シセツ</t>
    </rPh>
    <rPh sb="9" eb="10">
      <t>トウ</t>
    </rPh>
    <rPh sb="14" eb="16">
      <t>ケイカク</t>
    </rPh>
    <rPh sb="16" eb="17">
      <t>ジ</t>
    </rPh>
    <phoneticPr fontId="2"/>
  </si>
  <si>
    <t>面積（a）</t>
    <rPh sb="0" eb="2">
      <t>メンセキ</t>
    </rPh>
    <phoneticPr fontId="2"/>
  </si>
  <si>
    <t>県品種以外
合計</t>
    <rPh sb="0" eb="1">
      <t>ケン</t>
    </rPh>
    <rPh sb="1" eb="3">
      <t>ヒンシュ</t>
    </rPh>
    <rPh sb="3" eb="5">
      <t>イガイ</t>
    </rPh>
    <rPh sb="6" eb="8">
      <t>ゴウケイ</t>
    </rPh>
    <phoneticPr fontId="2"/>
  </si>
  <si>
    <t>４の(1)のリスト</t>
    <phoneticPr fontId="2"/>
  </si>
  <si>
    <t>事業内容</t>
    <rPh sb="0" eb="2">
      <t>ジギョウ</t>
    </rPh>
    <rPh sb="2" eb="4">
      <t>ナイヨウ</t>
    </rPh>
    <phoneticPr fontId="2"/>
  </si>
  <si>
    <t>合計</t>
    <rPh sb="0" eb="2">
      <t>ゴウケイ</t>
    </rPh>
    <phoneticPr fontId="2"/>
  </si>
  <si>
    <t>補助事業に要する経費（円）（税込み）</t>
    <rPh sb="0" eb="2">
      <t>ホジョ</t>
    </rPh>
    <rPh sb="2" eb="4">
      <t>ジギョウ</t>
    </rPh>
    <rPh sb="5" eb="6">
      <t>ヨウ</t>
    </rPh>
    <rPh sb="8" eb="10">
      <t>ケイヒ</t>
    </rPh>
    <rPh sb="11" eb="12">
      <t>エン</t>
    </rPh>
    <rPh sb="14" eb="16">
      <t>ゼイコ</t>
    </rPh>
    <phoneticPr fontId="2"/>
  </si>
  <si>
    <t>県費
（税抜きの1/2以内）</t>
    <rPh sb="0" eb="1">
      <t>ケン</t>
    </rPh>
    <rPh sb="1" eb="2">
      <t>ヒ</t>
    </rPh>
    <rPh sb="4" eb="5">
      <t>ゼイ</t>
    </rPh>
    <rPh sb="5" eb="6">
      <t>ヌ</t>
    </rPh>
    <rPh sb="11" eb="13">
      <t>イナイ</t>
    </rPh>
    <phoneticPr fontId="2"/>
  </si>
  <si>
    <t>現状値ポイント</t>
    <rPh sb="0" eb="2">
      <t>ゲンジョウ</t>
    </rPh>
    <rPh sb="2" eb="3">
      <t>チ</t>
    </rPh>
    <phoneticPr fontId="2"/>
  </si>
  <si>
    <t>目標値ポイント</t>
    <rPh sb="0" eb="2">
      <t>モクヒョウ</t>
    </rPh>
    <rPh sb="2" eb="3">
      <t>チ</t>
    </rPh>
    <phoneticPr fontId="2"/>
  </si>
  <si>
    <t>成果目標ポイント</t>
    <rPh sb="0" eb="2">
      <t>セイカ</t>
    </rPh>
    <rPh sb="2" eb="4">
      <t>モクヒョウ</t>
    </rPh>
    <phoneticPr fontId="2"/>
  </si>
  <si>
    <t>合計ポイント</t>
    <rPh sb="0" eb="2">
      <t>ゴウケイ</t>
    </rPh>
    <phoneticPr fontId="2"/>
  </si>
  <si>
    <t>チェックボックスのリスト</t>
    <phoneticPr fontId="2"/>
  </si>
  <si>
    <t>拡大面積(a)</t>
    <rPh sb="0" eb="2">
      <t>カクダイ</t>
    </rPh>
    <rPh sb="2" eb="4">
      <t>メンセキ</t>
    </rPh>
    <phoneticPr fontId="2"/>
  </si>
  <si>
    <t>増加販売額</t>
    <rPh sb="0" eb="2">
      <t>ゾウカ</t>
    </rPh>
    <rPh sb="2" eb="4">
      <t>ハンバイ</t>
    </rPh>
    <rPh sb="4" eb="5">
      <t>ガク</t>
    </rPh>
    <phoneticPr fontId="2"/>
  </si>
  <si>
    <t>増加本数(本)</t>
    <rPh sb="0" eb="2">
      <t>ゾウカ</t>
    </rPh>
    <rPh sb="2" eb="4">
      <t>ホンスウ</t>
    </rPh>
    <rPh sb="5" eb="6">
      <t>ホン</t>
    </rPh>
    <phoneticPr fontId="2"/>
  </si>
  <si>
    <t>リスト</t>
    <phoneticPr fontId="2"/>
  </si>
  <si>
    <t>✔</t>
    <phoneticPr fontId="2"/>
  </si>
  <si>
    <t>⇓該当するメニュー欄に✔</t>
    <rPh sb="1" eb="3">
      <t>ガイトウ</t>
    </rPh>
    <rPh sb="9" eb="10">
      <t>ラン</t>
    </rPh>
    <phoneticPr fontId="2"/>
  </si>
  <si>
    <t>※セルの色について</t>
    <rPh sb="4" eb="5">
      <t>イロ</t>
    </rPh>
    <phoneticPr fontId="2"/>
  </si>
  <si>
    <t>→関数により自動表記されるセル</t>
    <rPh sb="1" eb="3">
      <t>カンスウ</t>
    </rPh>
    <rPh sb="6" eb="8">
      <t>ジドウ</t>
    </rPh>
    <rPh sb="8" eb="10">
      <t>ヒョウキ</t>
    </rPh>
    <phoneticPr fontId="2"/>
  </si>
  <si>
    <t>→計画策定時に記載又は選択するセル</t>
    <rPh sb="1" eb="3">
      <t>ケイカク</t>
    </rPh>
    <rPh sb="3" eb="5">
      <t>サクテイ</t>
    </rPh>
    <rPh sb="5" eb="6">
      <t>ジ</t>
    </rPh>
    <rPh sb="7" eb="9">
      <t>キサイ</t>
    </rPh>
    <rPh sb="9" eb="10">
      <t>マタ</t>
    </rPh>
    <rPh sb="11" eb="13">
      <t>センタク</t>
    </rPh>
    <phoneticPr fontId="2"/>
  </si>
  <si>
    <t>配慮取組ポイント</t>
    <rPh sb="0" eb="2">
      <t>ハイリョ</t>
    </rPh>
    <rPh sb="2" eb="4">
      <t>トリクミ</t>
    </rPh>
    <phoneticPr fontId="2"/>
  </si>
  <si>
    <t>②供給苗生産施設整備事業（販売用実とり苗生産）</t>
    <phoneticPr fontId="2"/>
  </si>
  <si>
    <t>　②供給苗生産施設整備事業（販売用実とり苗生産）</t>
    <phoneticPr fontId="2"/>
  </si>
  <si>
    <t>　  ②供給苗生産施設整備事業（販売用実とり苗生産）</t>
    <rPh sb="4" eb="6">
      <t>キョウキュウ</t>
    </rPh>
    <rPh sb="6" eb="7">
      <t>ナエ</t>
    </rPh>
    <rPh sb="7" eb="9">
      <t>セイサン</t>
    </rPh>
    <rPh sb="9" eb="11">
      <t>シセツ</t>
    </rPh>
    <rPh sb="11" eb="13">
      <t>セイビ</t>
    </rPh>
    <rPh sb="13" eb="15">
      <t>ジギョウ</t>
    </rPh>
    <rPh sb="16" eb="19">
      <t>ハンバイヨウ</t>
    </rPh>
    <rPh sb="19" eb="20">
      <t>ミ</t>
    </rPh>
    <rPh sb="22" eb="23">
      <t>ナエ</t>
    </rPh>
    <rPh sb="23" eb="25">
      <t>セイサン</t>
    </rPh>
    <phoneticPr fontId="2"/>
  </si>
  <si>
    <t>（株）あまかお農園</t>
    <rPh sb="0" eb="3">
      <t>カブ</t>
    </rPh>
    <rPh sb="7" eb="9">
      <t>ノウエン</t>
    </rPh>
    <phoneticPr fontId="2"/>
  </si>
  <si>
    <t>株式会社　あまかお農園</t>
    <rPh sb="0" eb="4">
      <t>カブシキガイシャ</t>
    </rPh>
    <rPh sb="9" eb="11">
      <t>ノウエン</t>
    </rPh>
    <phoneticPr fontId="2"/>
  </si>
  <si>
    <t>埼玉県さいたま市浦和区高砂〇ー〇ー〇</t>
    <rPh sb="0" eb="3">
      <t>サイタマケン</t>
    </rPh>
    <rPh sb="7" eb="8">
      <t>シ</t>
    </rPh>
    <rPh sb="8" eb="10">
      <t>ウラワ</t>
    </rPh>
    <rPh sb="10" eb="11">
      <t>ク</t>
    </rPh>
    <rPh sb="11" eb="13">
      <t>タカサゴ</t>
    </rPh>
    <phoneticPr fontId="2"/>
  </si>
  <si>
    <t>埼玉　べに太郎</t>
    <rPh sb="0" eb="2">
      <t>サイタマ</t>
    </rPh>
    <rPh sb="5" eb="7">
      <t>タロウ</t>
    </rPh>
    <phoneticPr fontId="2"/>
  </si>
  <si>
    <t>令和元年７月１日</t>
    <rPh sb="0" eb="2">
      <t>レイワ</t>
    </rPh>
    <rPh sb="2" eb="3">
      <t>ガン</t>
    </rPh>
    <rPh sb="3" eb="4">
      <t>ネン</t>
    </rPh>
    <rPh sb="5" eb="6">
      <t>ガツ</t>
    </rPh>
    <rPh sb="7" eb="8">
      <t>ニチ</t>
    </rPh>
    <phoneticPr fontId="2"/>
  </si>
  <si>
    <t>ポイント</t>
    <phoneticPr fontId="2"/>
  </si>
  <si>
    <t>生産量
（ｔ）</t>
    <rPh sb="0" eb="2">
      <t>セイサン</t>
    </rPh>
    <rPh sb="2" eb="3">
      <t>リョウ</t>
    </rPh>
    <phoneticPr fontId="2"/>
  </si>
  <si>
    <t>東１</t>
    <rPh sb="0" eb="1">
      <t>ヒガシ</t>
    </rPh>
    <phoneticPr fontId="2"/>
  </si>
  <si>
    <t>東２</t>
    <rPh sb="0" eb="1">
      <t>ヒガシ</t>
    </rPh>
    <phoneticPr fontId="2"/>
  </si>
  <si>
    <t>南１</t>
    <rPh sb="0" eb="1">
      <t>ミナミ</t>
    </rPh>
    <phoneticPr fontId="2"/>
  </si>
  <si>
    <t>南２</t>
    <rPh sb="0" eb="1">
      <t>ミナミ</t>
    </rPh>
    <phoneticPr fontId="2"/>
  </si>
  <si>
    <t>離れハウス１</t>
    <rPh sb="0" eb="1">
      <t>ハナ</t>
    </rPh>
    <phoneticPr fontId="2"/>
  </si>
  <si>
    <t>離れハウス２</t>
    <rPh sb="0" eb="1">
      <t>ハナ</t>
    </rPh>
    <phoneticPr fontId="2"/>
  </si>
  <si>
    <t>育苗ほ１</t>
    <rPh sb="0" eb="2">
      <t>イクビョウ</t>
    </rPh>
    <phoneticPr fontId="2"/>
  </si>
  <si>
    <t>育苗ほ２</t>
    <rPh sb="0" eb="2">
      <t>イクビョウ</t>
    </rPh>
    <phoneticPr fontId="2"/>
  </si>
  <si>
    <t>あまりん</t>
    <phoneticPr fontId="2"/>
  </si>
  <si>
    <t>かおりん</t>
    <phoneticPr fontId="2"/>
  </si>
  <si>
    <t>べにたま</t>
    <phoneticPr fontId="2"/>
  </si>
  <si>
    <t>合計</t>
    <rPh sb="0" eb="2">
      <t>ゴウケイ</t>
    </rPh>
    <phoneticPr fontId="2"/>
  </si>
  <si>
    <t>〇</t>
  </si>
  <si>
    <t>1式</t>
    <rPh sb="1" eb="2">
      <t>シキ</t>
    </rPh>
    <phoneticPr fontId="2"/>
  </si>
  <si>
    <t>さいたま市</t>
    <rPh sb="4" eb="5">
      <t>シ</t>
    </rPh>
    <phoneticPr fontId="2"/>
  </si>
  <si>
    <t>型式・仕様・能力等</t>
    <rPh sb="0" eb="2">
      <t>カタシキ</t>
    </rPh>
    <rPh sb="3" eb="5">
      <t>シヨウ</t>
    </rPh>
    <rPh sb="6" eb="8">
      <t>ノウリョク</t>
    </rPh>
    <rPh sb="8" eb="9">
      <t>トウ</t>
    </rPh>
    <phoneticPr fontId="2"/>
  </si>
  <si>
    <t>ベンチ</t>
    <phoneticPr fontId="2"/>
  </si>
  <si>
    <t>エキスパンドメタル
幅1.5m高さ１1m奥行き2.5ｍ</t>
    <rPh sb="10" eb="11">
      <t>ハバ</t>
    </rPh>
    <rPh sb="15" eb="16">
      <t>タカ</t>
    </rPh>
    <rPh sb="20" eb="22">
      <t>オクユ</t>
    </rPh>
    <phoneticPr fontId="2"/>
  </si>
  <si>
    <t>８台</t>
    <rPh sb="1" eb="2">
      <t>ダイ</t>
    </rPh>
    <phoneticPr fontId="2"/>
  </si>
  <si>
    <t>養液かん水装置</t>
    <rPh sb="0" eb="1">
      <t>ヨウ</t>
    </rPh>
    <rPh sb="1" eb="2">
      <t>エキ</t>
    </rPh>
    <rPh sb="4" eb="5">
      <t>スイ</t>
    </rPh>
    <rPh sb="5" eb="7">
      <t>ソウチ</t>
    </rPh>
    <phoneticPr fontId="2"/>
  </si>
  <si>
    <t>1式</t>
    <rPh sb="1" eb="2">
      <t>シキ</t>
    </rPh>
    <phoneticPr fontId="2"/>
  </si>
  <si>
    <t>遮光カーテン</t>
    <rPh sb="0" eb="2">
      <t>シャコウ</t>
    </rPh>
    <phoneticPr fontId="2"/>
  </si>
  <si>
    <t>ビーナスメタル</t>
    <phoneticPr fontId="2"/>
  </si>
  <si>
    <t>一式</t>
    <rPh sb="0" eb="2">
      <t>イッシキ</t>
    </rPh>
    <phoneticPr fontId="2"/>
  </si>
  <si>
    <t>①育苗生産施設整備事業または②供給苗生産施設整備事業</t>
    <rPh sb="1" eb="3">
      <t>イクビョウ</t>
    </rPh>
    <rPh sb="3" eb="5">
      <t>セイサン</t>
    </rPh>
    <rPh sb="5" eb="7">
      <t>シセツ</t>
    </rPh>
    <rPh sb="7" eb="9">
      <t>セイビ</t>
    </rPh>
    <rPh sb="9" eb="11">
      <t>ジギョウ</t>
    </rPh>
    <rPh sb="15" eb="17">
      <t>キョウキュウ</t>
    </rPh>
    <rPh sb="17" eb="18">
      <t>ナエ</t>
    </rPh>
    <rPh sb="18" eb="20">
      <t>セイサン</t>
    </rPh>
    <rPh sb="20" eb="22">
      <t>シセツ</t>
    </rPh>
    <rPh sb="22" eb="24">
      <t>セイビ</t>
    </rPh>
    <rPh sb="24" eb="26">
      <t>ジギョウ</t>
    </rPh>
    <phoneticPr fontId="2"/>
  </si>
  <si>
    <t>品質・食味確保栽培施設強化事業</t>
    <rPh sb="0" eb="2">
      <t>ヒンシツ</t>
    </rPh>
    <rPh sb="3" eb="5">
      <t>ショクミ</t>
    </rPh>
    <rPh sb="5" eb="7">
      <t>カクホ</t>
    </rPh>
    <rPh sb="7" eb="9">
      <t>サイバイ</t>
    </rPh>
    <rPh sb="9" eb="11">
      <t>シセツ</t>
    </rPh>
    <rPh sb="11" eb="13">
      <t>キョウカ</t>
    </rPh>
    <rPh sb="13" eb="15">
      <t>ジギョウ</t>
    </rPh>
    <phoneticPr fontId="2"/>
  </si>
  <si>
    <t>雨よけハイプハウス</t>
    <rPh sb="0" eb="1">
      <t>アマ</t>
    </rPh>
    <phoneticPr fontId="2"/>
  </si>
  <si>
    <t>幅5m高さ2.5m奥行き1５ｍ（ハウス用パイプ25.4φ、農POフィルム、巻き上げ機等）、施工費</t>
    <rPh sb="0" eb="1">
      <t>ハバ</t>
    </rPh>
    <rPh sb="3" eb="4">
      <t>タカ</t>
    </rPh>
    <rPh sb="9" eb="11">
      <t>オクユ</t>
    </rPh>
    <rPh sb="19" eb="20">
      <t>ヨウ</t>
    </rPh>
    <rPh sb="29" eb="30">
      <t>ノウ</t>
    </rPh>
    <rPh sb="37" eb="38">
      <t>マ</t>
    </rPh>
    <rPh sb="39" eb="40">
      <t>ア</t>
    </rPh>
    <rPh sb="41" eb="42">
      <t>キ</t>
    </rPh>
    <rPh sb="42" eb="43">
      <t>トウ</t>
    </rPh>
    <rPh sb="45" eb="48">
      <t>セコウヒ</t>
    </rPh>
    <phoneticPr fontId="2"/>
  </si>
  <si>
    <t>点滴潅水チューブ、液肥混入機、肥料タンク等、施工費</t>
    <rPh sb="0" eb="2">
      <t>テンテキ</t>
    </rPh>
    <rPh sb="2" eb="4">
      <t>カンスイ</t>
    </rPh>
    <rPh sb="9" eb="11">
      <t>エキヒ</t>
    </rPh>
    <rPh sb="11" eb="13">
      <t>コンニュウ</t>
    </rPh>
    <rPh sb="13" eb="14">
      <t>キ</t>
    </rPh>
    <rPh sb="15" eb="17">
      <t>ヒリョウ</t>
    </rPh>
    <rPh sb="20" eb="21">
      <t>トウ</t>
    </rPh>
    <rPh sb="22" eb="25">
      <t>セコウヒ</t>
    </rPh>
    <phoneticPr fontId="2"/>
  </si>
  <si>
    <t>らくらくスーパーホワイトL65、直管パイプ、巻き上げ機等、施工費</t>
    <rPh sb="16" eb="18">
      <t>チョッカン</t>
    </rPh>
    <rPh sb="22" eb="23">
      <t>マ</t>
    </rPh>
    <rPh sb="24" eb="25">
      <t>ア</t>
    </rPh>
    <rPh sb="26" eb="27">
      <t>キ</t>
    </rPh>
    <rPh sb="27" eb="28">
      <t>トウ</t>
    </rPh>
    <rPh sb="29" eb="32">
      <t>セコウヒ</t>
    </rPh>
    <phoneticPr fontId="2"/>
  </si>
  <si>
    <t>＃６５　カーテン施工に必要な付帯設備、設置工事費</t>
    <rPh sb="8" eb="10">
      <t>セコウ</t>
    </rPh>
    <rPh sb="11" eb="13">
      <t>ヒツヨウ</t>
    </rPh>
    <rPh sb="14" eb="16">
      <t>フタイ</t>
    </rPh>
    <rPh sb="16" eb="18">
      <t>セツビ</t>
    </rPh>
    <rPh sb="19" eb="21">
      <t>セッチ</t>
    </rPh>
    <rPh sb="21" eb="23">
      <t>コウジ</t>
    </rPh>
    <rPh sb="23" eb="24">
      <t>ヒ</t>
    </rPh>
    <phoneticPr fontId="2"/>
  </si>
  <si>
    <t>遮光資材一式</t>
    <rPh sb="0" eb="2">
      <t>シャコウ</t>
    </rPh>
    <rPh sb="2" eb="4">
      <t>シザイ</t>
    </rPh>
    <rPh sb="4" eb="6">
      <t>イッシキ</t>
    </rPh>
    <phoneticPr fontId="2"/>
  </si>
  <si>
    <t>遮光資材名</t>
    <rPh sb="0" eb="2">
      <t>シャコウ</t>
    </rPh>
    <rPh sb="2" eb="4">
      <t>シザイ</t>
    </rPh>
    <rPh sb="4" eb="5">
      <t>メイ</t>
    </rPh>
    <phoneticPr fontId="2"/>
  </si>
  <si>
    <t>令和5年度</t>
    <rPh sb="0" eb="2">
      <t>レイワ</t>
    </rPh>
    <rPh sb="3" eb="5">
      <t>ネンド</t>
    </rPh>
    <phoneticPr fontId="2"/>
  </si>
  <si>
    <t>埼玉県農業経営塾</t>
    <rPh sb="0" eb="3">
      <t>サイタマケン</t>
    </rPh>
    <rPh sb="3" eb="5">
      <t>ノウギョウ</t>
    </rPh>
    <rPh sb="5" eb="7">
      <t>ケイエイ</t>
    </rPh>
    <rPh sb="7" eb="8">
      <t>ジュク</t>
    </rPh>
    <phoneticPr fontId="2"/>
  </si>
  <si>
    <t>S－GAP</t>
    <phoneticPr fontId="2"/>
  </si>
  <si>
    <t>J-GAP</t>
    <phoneticPr fontId="2"/>
  </si>
  <si>
    <t>あまかお農園</t>
    <rPh sb="4" eb="6">
      <t>ノウエン</t>
    </rPh>
    <phoneticPr fontId="2"/>
  </si>
  <si>
    <t>いちご</t>
    <phoneticPr fontId="2"/>
  </si>
  <si>
    <t>令和８年11月15日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</si>
  <si>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令和８年4月15日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</si>
  <si>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（株）あまかお農園</t>
    <rPh sb="0" eb="3">
      <t>カブ</t>
    </rPh>
    <rPh sb="7" eb="9">
      <t>ノウエン</t>
    </rPh>
    <phoneticPr fontId="2"/>
  </si>
  <si>
    <t>　　令和６年１月１日～　　令和７年１月１日</t>
    <rPh sb="2" eb="4">
      <t>レイワ</t>
    </rPh>
    <rPh sb="5" eb="6">
      <t>ネン</t>
    </rPh>
    <rPh sb="7" eb="8">
      <t>ガツ</t>
    </rPh>
    <rPh sb="9" eb="10">
      <t>ニチ</t>
    </rPh>
    <rPh sb="13" eb="15">
      <t>レイワ</t>
    </rPh>
    <rPh sb="16" eb="17">
      <t>ネン</t>
    </rPh>
    <rPh sb="18" eb="19">
      <t>ガツ</t>
    </rPh>
    <rPh sb="20" eb="21">
      <t>ニチ</t>
    </rPh>
    <phoneticPr fontId="2"/>
  </si>
  <si>
    <t>基準収入に基づく収入補填</t>
    <rPh sb="0" eb="2">
      <t>キジュン</t>
    </rPh>
    <rPh sb="2" eb="4">
      <t>シュウニュウ</t>
    </rPh>
    <rPh sb="5" eb="6">
      <t>モト</t>
    </rPh>
    <rPh sb="8" eb="10">
      <t>シュウニュウ</t>
    </rPh>
    <rPh sb="10" eb="12">
      <t>ホテン</t>
    </rPh>
    <phoneticPr fontId="2"/>
  </si>
  <si>
    <r>
      <t>※赤字は記載例のため、削除して</t>
    </r>
    <r>
      <rPr>
        <sz val="24"/>
        <color theme="1"/>
        <rFont val="ＭＳ Ｐゴシック"/>
        <family val="3"/>
        <charset val="128"/>
      </rPr>
      <t>黒字</t>
    </r>
    <r>
      <rPr>
        <sz val="24"/>
        <color rgb="FFFF0000"/>
        <rFont val="ＭＳ Ｐゴシック"/>
        <family val="3"/>
        <charset val="128"/>
      </rPr>
      <t>で記載する。</t>
    </r>
    <rPh sb="1" eb="3">
      <t>アカジ</t>
    </rPh>
    <rPh sb="4" eb="6">
      <t>キサイ</t>
    </rPh>
    <rPh sb="6" eb="7">
      <t>レイ</t>
    </rPh>
    <rPh sb="11" eb="13">
      <t>サクジョ</t>
    </rPh>
    <rPh sb="15" eb="17">
      <t>クロジ</t>
    </rPh>
    <rPh sb="18" eb="20">
      <t>キサイ</t>
    </rPh>
    <phoneticPr fontId="2"/>
  </si>
  <si>
    <t>注１）実施計画書提出の際は本表紙の（）表記を削除する。
      実施状況報告の際は「実施計画書」を削除し「実施状況報告」と記載する。</t>
    <rPh sb="0" eb="1">
      <t>チュウ</t>
    </rPh>
    <rPh sb="3" eb="5">
      <t>ジッシ</t>
    </rPh>
    <rPh sb="5" eb="8">
      <t>ケイカクショ</t>
    </rPh>
    <rPh sb="8" eb="10">
      <t>テイシュツ</t>
    </rPh>
    <rPh sb="11" eb="12">
      <t>サイ</t>
    </rPh>
    <rPh sb="13" eb="14">
      <t>ホン</t>
    </rPh>
    <rPh sb="14" eb="16">
      <t>ヒョウシ</t>
    </rPh>
    <rPh sb="19" eb="21">
      <t>ヒョウキ</t>
    </rPh>
    <rPh sb="22" eb="24">
      <t>サクジョ</t>
    </rPh>
    <rPh sb="34" eb="36">
      <t>ジッシ</t>
    </rPh>
    <rPh sb="36" eb="38">
      <t>ジョウキョウ</t>
    </rPh>
    <rPh sb="38" eb="40">
      <t>ホウコク</t>
    </rPh>
    <rPh sb="41" eb="42">
      <t>サイ</t>
    </rPh>
    <rPh sb="44" eb="46">
      <t>ジッシ</t>
    </rPh>
    <rPh sb="46" eb="49">
      <t>ケイカクショ</t>
    </rPh>
    <rPh sb="51" eb="53">
      <t>サクジョ</t>
    </rPh>
    <rPh sb="55" eb="57">
      <t>ジッシ</t>
    </rPh>
    <rPh sb="57" eb="59">
      <t>ジョウキョウ</t>
    </rPh>
    <rPh sb="59" eb="61">
      <t>ホウコク</t>
    </rPh>
    <rPh sb="63" eb="65">
      <t>キサイ</t>
    </rPh>
    <phoneticPr fontId="2"/>
  </si>
  <si>
    <t>販売形態</t>
    <rPh sb="0" eb="2">
      <t>ハンバイ</t>
    </rPh>
    <rPh sb="2" eb="4">
      <t>ケイタイ</t>
    </rPh>
    <phoneticPr fontId="2"/>
  </si>
  <si>
    <t>生産量
（本）</t>
    <rPh sb="0" eb="2">
      <t>セイサン</t>
    </rPh>
    <rPh sb="2" eb="3">
      <t>リョウ</t>
    </rPh>
    <rPh sb="5" eb="6">
      <t>ホン</t>
    </rPh>
    <phoneticPr fontId="2"/>
  </si>
  <si>
    <r>
      <t xml:space="preserve">その他
</t>
    </r>
    <r>
      <rPr>
        <sz val="9"/>
        <color theme="1"/>
        <rFont val="ＭＳ Ｐゴシック"/>
        <family val="3"/>
        <charset val="128"/>
      </rPr>
      <t>（自己負担分等）</t>
    </r>
    <rPh sb="2" eb="3">
      <t>タ</t>
    </rPh>
    <rPh sb="5" eb="7">
      <t>ジコ</t>
    </rPh>
    <rPh sb="7" eb="9">
      <t>フタン</t>
    </rPh>
    <rPh sb="9" eb="10">
      <t>ブン</t>
    </rPh>
    <rPh sb="10" eb="11">
      <t>トウ</t>
    </rPh>
    <phoneticPr fontId="2"/>
  </si>
  <si>
    <t>（２）自己負担分の調達方法</t>
    <rPh sb="3" eb="5">
      <t>ジコ</t>
    </rPh>
    <rPh sb="5" eb="7">
      <t>フタン</t>
    </rPh>
    <rPh sb="7" eb="8">
      <t>ブン</t>
    </rPh>
    <rPh sb="9" eb="11">
      <t>チョウタツ</t>
    </rPh>
    <rPh sb="11" eb="13">
      <t>ホウホウ</t>
    </rPh>
    <phoneticPr fontId="2"/>
  </si>
  <si>
    <t>本ぽにおける
10a当り定植本数</t>
    <rPh sb="0" eb="1">
      <t>ホン</t>
    </rPh>
    <rPh sb="10" eb="11">
      <t>アタ</t>
    </rPh>
    <rPh sb="12" eb="14">
      <t>テイショク</t>
    </rPh>
    <rPh sb="14" eb="16">
      <t>ホンスウ</t>
    </rPh>
    <phoneticPr fontId="2"/>
  </si>
  <si>
    <t>✔</t>
  </si>
  <si>
    <t>県育成いちご品種現状栽培面積（a）</t>
    <rPh sb="0" eb="1">
      <t>ケン</t>
    </rPh>
    <rPh sb="1" eb="3">
      <t>イクセイ</t>
    </rPh>
    <rPh sb="6" eb="8">
      <t>ヒンシュ</t>
    </rPh>
    <rPh sb="8" eb="10">
      <t>ゲンジョウ</t>
    </rPh>
    <rPh sb="10" eb="12">
      <t>サイバイ</t>
    </rPh>
    <rPh sb="12" eb="14">
      <t>メンセキ</t>
    </rPh>
    <phoneticPr fontId="2"/>
  </si>
  <si>
    <r>
      <t xml:space="preserve">その他
</t>
    </r>
    <r>
      <rPr>
        <sz val="9"/>
        <color theme="1"/>
        <rFont val="ＭＳ Ｐゴシック"/>
        <family val="3"/>
        <charset val="128"/>
      </rPr>
      <t>（自己負担分等）</t>
    </r>
    <rPh sb="2" eb="3">
      <t>タ</t>
    </rPh>
    <phoneticPr fontId="2"/>
  </si>
  <si>
    <t>品種</t>
    <rPh sb="0" eb="2">
      <t>ヒンシュ</t>
    </rPh>
    <phoneticPr fontId="2"/>
  </si>
  <si>
    <t>７　配慮すべき取組に関する事項</t>
    <rPh sb="2" eb="4">
      <t>ハイリョ</t>
    </rPh>
    <rPh sb="7" eb="9">
      <t>トリクミ</t>
    </rPh>
    <rPh sb="10" eb="11">
      <t>カン</t>
    </rPh>
    <rPh sb="13" eb="15">
      <t>ジコウ</t>
    </rPh>
    <phoneticPr fontId="2"/>
  </si>
  <si>
    <t>８　添付書類</t>
    <rPh sb="2" eb="4">
      <t>テンプ</t>
    </rPh>
    <rPh sb="4" eb="6">
      <t>ショルイ</t>
    </rPh>
    <phoneticPr fontId="2"/>
  </si>
  <si>
    <t>９　ポイント合計表</t>
    <rPh sb="6" eb="8">
      <t>ゴウケイ</t>
    </rPh>
    <rPh sb="8" eb="9">
      <t>ヒョウ</t>
    </rPh>
    <phoneticPr fontId="2"/>
  </si>
  <si>
    <t>融資</t>
    <rPh sb="0" eb="2">
      <t>ユウシ</t>
    </rPh>
    <phoneticPr fontId="2"/>
  </si>
  <si>
    <t>融資種類（融資の場合）</t>
    <rPh sb="0" eb="2">
      <t>ユウシ</t>
    </rPh>
    <rPh sb="2" eb="4">
      <t>シュルイ</t>
    </rPh>
    <rPh sb="5" eb="7">
      <t>ユウシ</t>
    </rPh>
    <rPh sb="8" eb="10">
      <t>バアイ</t>
    </rPh>
    <phoneticPr fontId="2"/>
  </si>
  <si>
    <t>近代化資金</t>
    <rPh sb="0" eb="3">
      <t>キンダイカ</t>
    </rPh>
    <rPh sb="3" eb="5">
      <t>シキン</t>
    </rPh>
    <phoneticPr fontId="2"/>
  </si>
  <si>
    <t>※県費については、税抜き額の1/2以内とする。</t>
    <rPh sb="1" eb="3">
      <t>ケンヒ</t>
    </rPh>
    <rPh sb="9" eb="11">
      <t>ゼイヌ</t>
    </rPh>
    <rPh sb="12" eb="13">
      <t>ガク</t>
    </rPh>
    <rPh sb="17" eb="19">
      <t>イナイ</t>
    </rPh>
    <phoneticPr fontId="2"/>
  </si>
  <si>
    <t>県費※</t>
    <rPh sb="0" eb="1">
      <t>ケン</t>
    </rPh>
    <rPh sb="1" eb="2">
      <t>ヒ</t>
    </rPh>
    <phoneticPr fontId="2"/>
  </si>
  <si>
    <t xml:space="preserve">ア　県育成いちご品種の栽培面積拡大（単位：a） </t>
    <rPh sb="2" eb="3">
      <t>ケン</t>
    </rPh>
    <rPh sb="3" eb="5">
      <t>イクセイ</t>
    </rPh>
    <rPh sb="8" eb="10">
      <t>ヒンシュ</t>
    </rPh>
    <rPh sb="11" eb="13">
      <t>サイバイ</t>
    </rPh>
    <rPh sb="13" eb="15">
      <t>メンセキ</t>
    </rPh>
    <rPh sb="15" eb="17">
      <t>カクダイ</t>
    </rPh>
    <rPh sb="18" eb="20">
      <t>タンイ</t>
    </rPh>
    <phoneticPr fontId="2"/>
  </si>
  <si>
    <t>※定植本数ではなく、予備苗を含めた生産本数を記入。</t>
    <rPh sb="1" eb="3">
      <t>テイショク</t>
    </rPh>
    <rPh sb="3" eb="5">
      <t>ホンスウ</t>
    </rPh>
    <rPh sb="10" eb="12">
      <t>ヨビ</t>
    </rPh>
    <rPh sb="12" eb="13">
      <t>ナエ</t>
    </rPh>
    <rPh sb="14" eb="15">
      <t>フク</t>
    </rPh>
    <rPh sb="17" eb="19">
      <t>セイサン</t>
    </rPh>
    <rPh sb="19" eb="21">
      <t>ホンスウ</t>
    </rPh>
    <rPh sb="22" eb="24">
      <t>キニュウ</t>
    </rPh>
    <phoneticPr fontId="2"/>
  </si>
  <si>
    <t>県育成いちご品種の実とり苗生産本数（単位：本）</t>
    <rPh sb="13" eb="15">
      <t>セイサン</t>
    </rPh>
    <rPh sb="15" eb="17">
      <t>ホンスウ</t>
    </rPh>
    <phoneticPr fontId="2"/>
  </si>
  <si>
    <t>＊ア又はイのいずれか一つを選択（イはいちご栽培施設の7割以上で県育成品種を栽培している場合選択可）</t>
    <rPh sb="2" eb="3">
      <t>マタ</t>
    </rPh>
    <rPh sb="10" eb="11">
      <t>ヒト</t>
    </rPh>
    <rPh sb="13" eb="15">
      <t>センタク</t>
    </rPh>
    <phoneticPr fontId="2"/>
  </si>
  <si>
    <t>ア　県育成いちご品種の栽培面積拡大（単位：a）</t>
    <phoneticPr fontId="2"/>
  </si>
  <si>
    <t>イ　販売額の増加（単位：円）　＊</t>
    <phoneticPr fontId="2"/>
  </si>
  <si>
    <t>イ　アの栽培に必要な実取り苗生産本数※（単位：本）</t>
    <rPh sb="4" eb="6">
      <t>サイバイ</t>
    </rPh>
    <rPh sb="7" eb="9">
      <t>ヒツヨウ</t>
    </rPh>
    <rPh sb="10" eb="12">
      <t>ミト</t>
    </rPh>
    <rPh sb="13" eb="14">
      <t>ナエ</t>
    </rPh>
    <rPh sb="14" eb="18">
      <t>セイサンホンスウ</t>
    </rPh>
    <rPh sb="20" eb="22">
      <t>タンイ</t>
    </rPh>
    <rPh sb="23" eb="24">
      <t>ホン</t>
    </rPh>
    <phoneticPr fontId="2"/>
  </si>
  <si>
    <t>→実施状況報告時に記載又は選択するセル</t>
    <rPh sb="1" eb="3">
      <t>ジッシ</t>
    </rPh>
    <rPh sb="3" eb="5">
      <t>ジョウキョウ</t>
    </rPh>
    <rPh sb="5" eb="7">
      <t>ホウコク</t>
    </rPh>
    <rPh sb="7" eb="8">
      <t>ジ</t>
    </rPh>
    <rPh sb="9" eb="11">
      <t>キサイ</t>
    </rPh>
    <rPh sb="11" eb="12">
      <t>マタ</t>
    </rPh>
    <rPh sb="13" eb="15">
      <t>センタク</t>
    </rPh>
    <phoneticPr fontId="2"/>
  </si>
  <si>
    <t>１　事業実施主体</t>
    <rPh sb="2" eb="4">
      <t>ジギョウ</t>
    </rPh>
    <rPh sb="4" eb="6">
      <t>ジッシ</t>
    </rPh>
    <rPh sb="6" eb="8">
      <t>シュタイ</t>
    </rPh>
    <phoneticPr fontId="2"/>
  </si>
  <si>
    <t>機器・設備のカタログ、図面等</t>
    <rPh sb="0" eb="2">
      <t>キキ</t>
    </rPh>
    <rPh sb="3" eb="5">
      <t>セツビ</t>
    </rPh>
    <rPh sb="11" eb="13">
      <t>ズメン</t>
    </rPh>
    <rPh sb="13" eb="14">
      <t>トウ</t>
    </rPh>
    <phoneticPr fontId="2"/>
  </si>
  <si>
    <t>位置図、配置図</t>
    <rPh sb="0" eb="3">
      <t>イチズ</t>
    </rPh>
    <rPh sb="4" eb="7">
      <t>ハイチズ</t>
    </rPh>
    <phoneticPr fontId="2"/>
  </si>
  <si>
    <t>オ</t>
    <phoneticPr fontId="2"/>
  </si>
  <si>
    <t>令和7</t>
    <rPh sb="0" eb="2">
      <t>レイワ</t>
    </rPh>
    <phoneticPr fontId="2"/>
  </si>
  <si>
    <r>
      <t>計画時（令和</t>
    </r>
    <r>
      <rPr>
        <sz val="12"/>
        <color rgb="FFFF0000"/>
        <rFont val="ＭＳ Ｐゴシック"/>
        <family val="3"/>
        <charset val="128"/>
      </rPr>
      <t>７</t>
    </r>
    <r>
      <rPr>
        <sz val="12"/>
        <color theme="1"/>
        <rFont val="ＭＳ Ｐゴシック"/>
        <family val="2"/>
        <charset val="128"/>
      </rPr>
      <t>年）</t>
    </r>
    <rPh sb="0" eb="2">
      <t>ケイカク</t>
    </rPh>
    <rPh sb="2" eb="3">
      <t>ジ</t>
    </rPh>
    <rPh sb="4" eb="6">
      <t>レイワ</t>
    </rPh>
    <rPh sb="7" eb="8">
      <t>ネン</t>
    </rPh>
    <phoneticPr fontId="2"/>
  </si>
  <si>
    <t>1年後増加量</t>
    <rPh sb="1" eb="3">
      <t>ネンゴ</t>
    </rPh>
    <rPh sb="3" eb="6">
      <t>ゾウカリョウ</t>
    </rPh>
    <phoneticPr fontId="2"/>
  </si>
  <si>
    <t>2年後増加量</t>
    <rPh sb="1" eb="3">
      <t>ネンゴ</t>
    </rPh>
    <rPh sb="3" eb="6">
      <t>ゾウカリョウ</t>
    </rPh>
    <phoneticPr fontId="2"/>
  </si>
  <si>
    <t>3年後増加量</t>
    <rPh sb="1" eb="3">
      <t>ネンゴ</t>
    </rPh>
    <rPh sb="3" eb="6">
      <t>ゾウカリョウ</t>
    </rPh>
    <phoneticPr fontId="2"/>
  </si>
  <si>
    <t>目標増加量</t>
    <rPh sb="0" eb="2">
      <t>モクヒョウ</t>
    </rPh>
    <rPh sb="2" eb="4">
      <t>ゾウカ</t>
    </rPh>
    <rPh sb="4" eb="5">
      <t>リョウ</t>
    </rPh>
    <phoneticPr fontId="2"/>
  </si>
  <si>
    <t>増加量合計</t>
    <rPh sb="0" eb="3">
      <t>ゾウカリョウ</t>
    </rPh>
    <rPh sb="3" eb="5">
      <t>ゴウケイ</t>
    </rPh>
    <phoneticPr fontId="2"/>
  </si>
  <si>
    <t>内訳</t>
    <rPh sb="0" eb="2">
      <t>ウチワケ</t>
    </rPh>
    <phoneticPr fontId="2"/>
  </si>
  <si>
    <t>目標増加量</t>
    <rPh sb="0" eb="2">
      <t>モクヒョウ</t>
    </rPh>
    <rPh sb="2" eb="5">
      <t>ゾウカリョウ</t>
    </rPh>
    <phoneticPr fontId="2"/>
  </si>
  <si>
    <t>目標値整理表（単位：a）　※この表は（１）ー１と（２）を両方要望する場合に作成する。</t>
    <rPh sb="0" eb="2">
      <t>モクヒョウ</t>
    </rPh>
    <rPh sb="2" eb="3">
      <t>チ</t>
    </rPh>
    <rPh sb="3" eb="6">
      <t>セイリヒョウ</t>
    </rPh>
    <rPh sb="7" eb="9">
      <t>タンイ</t>
    </rPh>
    <rPh sb="16" eb="17">
      <t>ヒョウ</t>
    </rPh>
    <rPh sb="28" eb="30">
      <t>リョウホウ</t>
    </rPh>
    <rPh sb="30" eb="32">
      <t>ヨウボウ</t>
    </rPh>
    <rPh sb="34" eb="36">
      <t>バアイ</t>
    </rPh>
    <rPh sb="37" eb="39">
      <t>サクセイ</t>
    </rPh>
    <phoneticPr fontId="2"/>
  </si>
  <si>
    <r>
      <rPr>
        <b/>
        <sz val="10"/>
        <rFont val="ＭＳ Ｐゴシック"/>
        <family val="3"/>
        <charset val="128"/>
      </rPr>
      <t>現状</t>
    </r>
    <r>
      <rPr>
        <sz val="10"/>
        <rFont val="ＭＳ Ｐゴシック"/>
        <family val="3"/>
        <charset val="128"/>
      </rPr>
      <t xml:space="preserve">
（令和</t>
    </r>
    <r>
      <rPr>
        <sz val="10"/>
        <color rgb="FFFF0000"/>
        <rFont val="ＭＳ Ｐゴシック"/>
        <family val="3"/>
        <charset val="128"/>
      </rPr>
      <t>６</t>
    </r>
    <r>
      <rPr>
        <sz val="10"/>
        <rFont val="ＭＳ Ｐゴシック"/>
        <family val="3"/>
        <charset val="128"/>
      </rPr>
      <t>年度）
事業実施前年度</t>
    </r>
    <rPh sb="0" eb="2">
      <t>ゲンジョウ</t>
    </rPh>
    <rPh sb="4" eb="6">
      <t>レイワ</t>
    </rPh>
    <rPh sb="7" eb="9">
      <t>ネンド</t>
    </rPh>
    <rPh sb="11" eb="13">
      <t>ジギョウ</t>
    </rPh>
    <rPh sb="13" eb="15">
      <t>ジッシ</t>
    </rPh>
    <rPh sb="15" eb="16">
      <t>ゼン</t>
    </rPh>
    <rPh sb="16" eb="18">
      <t>ネンド</t>
    </rPh>
    <phoneticPr fontId="2"/>
  </si>
  <si>
    <t>　目標値
（令和１０年度）</t>
    <rPh sb="1" eb="3">
      <t>モクヒョウ</t>
    </rPh>
    <rPh sb="3" eb="4">
      <t>チ</t>
    </rPh>
    <rPh sb="6" eb="8">
      <t>レイワ</t>
    </rPh>
    <rPh sb="10" eb="12">
      <t>ネンド</t>
    </rPh>
    <phoneticPr fontId="2"/>
  </si>
  <si>
    <r>
      <t>1年後実績
（令和</t>
    </r>
    <r>
      <rPr>
        <sz val="10"/>
        <color rgb="FFFF0000"/>
        <rFont val="ＭＳ Ｐゴシック"/>
        <family val="3"/>
        <charset val="128"/>
      </rPr>
      <t>８</t>
    </r>
    <r>
      <rPr>
        <sz val="10"/>
        <rFont val="ＭＳ Ｐゴシック"/>
        <family val="3"/>
        <charset val="128"/>
      </rPr>
      <t>年度）</t>
    </r>
    <rPh sb="1" eb="3">
      <t>ネンゴ</t>
    </rPh>
    <rPh sb="3" eb="5">
      <t>ジッセキ</t>
    </rPh>
    <rPh sb="7" eb="9">
      <t>レイワ</t>
    </rPh>
    <rPh sb="10" eb="12">
      <t>ネンド</t>
    </rPh>
    <phoneticPr fontId="2"/>
  </si>
  <si>
    <r>
      <t>2年後実績
（令和</t>
    </r>
    <r>
      <rPr>
        <sz val="10"/>
        <color rgb="FFFF0000"/>
        <rFont val="ＭＳ Ｐゴシック"/>
        <family val="3"/>
        <charset val="128"/>
      </rPr>
      <t>９</t>
    </r>
    <r>
      <rPr>
        <sz val="10"/>
        <rFont val="ＭＳ Ｐゴシック"/>
        <family val="3"/>
        <charset val="128"/>
      </rPr>
      <t>年度）</t>
    </r>
    <rPh sb="1" eb="3">
      <t>ネンゴ</t>
    </rPh>
    <rPh sb="3" eb="5">
      <t>ジッセキ</t>
    </rPh>
    <rPh sb="7" eb="9">
      <t>レイワ</t>
    </rPh>
    <rPh sb="10" eb="12">
      <t>ネンド</t>
    </rPh>
    <phoneticPr fontId="2"/>
  </si>
  <si>
    <r>
      <t>３年後実績
（令和</t>
    </r>
    <r>
      <rPr>
        <sz val="10"/>
        <color rgb="FFFF0000"/>
        <rFont val="ＭＳ Ｐゴシック"/>
        <family val="3"/>
        <charset val="128"/>
      </rPr>
      <t>１０</t>
    </r>
    <r>
      <rPr>
        <sz val="10"/>
        <rFont val="ＭＳ Ｐゴシック"/>
        <family val="3"/>
        <charset val="128"/>
      </rPr>
      <t>年度）
目標年度</t>
    </r>
    <rPh sb="1" eb="3">
      <t>ネンゴ</t>
    </rPh>
    <rPh sb="3" eb="5">
      <t>ジッセキ</t>
    </rPh>
    <rPh sb="7" eb="9">
      <t>レイワ</t>
    </rPh>
    <rPh sb="11" eb="13">
      <t>ネンド</t>
    </rPh>
    <rPh sb="15" eb="17">
      <t>モクヒョウ</t>
    </rPh>
    <rPh sb="17" eb="19">
      <t>ネンド</t>
    </rPh>
    <phoneticPr fontId="2"/>
  </si>
  <si>
    <t>（１）- １</t>
    <phoneticPr fontId="2"/>
  </si>
  <si>
    <t>（２）地域計画に関する事項</t>
    <rPh sb="3" eb="7">
      <t>チイキケイカク</t>
    </rPh>
    <rPh sb="8" eb="9">
      <t>カン</t>
    </rPh>
    <rPh sb="11" eb="13">
      <t>ジコウ</t>
    </rPh>
    <phoneticPr fontId="2"/>
  </si>
  <si>
    <t>地域名</t>
    <rPh sb="0" eb="3">
      <t>チイキメイ</t>
    </rPh>
    <phoneticPr fontId="2"/>
  </si>
  <si>
    <t>地域計画で担う者に位置付けられた日
（位置づけられる見込みの日）</t>
    <phoneticPr fontId="2"/>
  </si>
  <si>
    <t>さいたま市中央区</t>
    <rPh sb="4" eb="5">
      <t>シ</t>
    </rPh>
    <rPh sb="5" eb="8">
      <t>チュウオウク</t>
    </rPh>
    <phoneticPr fontId="2"/>
  </si>
  <si>
    <t>（３）環境負荷低減に関する事項</t>
    <rPh sb="3" eb="5">
      <t>カンキョウ</t>
    </rPh>
    <rPh sb="5" eb="7">
      <t>フカ</t>
    </rPh>
    <rPh sb="7" eb="9">
      <t>テイゲン</t>
    </rPh>
    <rPh sb="10" eb="11">
      <t>カン</t>
    </rPh>
    <rPh sb="13" eb="15">
      <t>ジコウ</t>
    </rPh>
    <phoneticPr fontId="2"/>
  </si>
  <si>
    <t>（４）ＧＡＰに関する事項</t>
    <rPh sb="7" eb="8">
      <t>カン</t>
    </rPh>
    <rPh sb="10" eb="12">
      <t>ジコウ</t>
    </rPh>
    <phoneticPr fontId="2"/>
  </si>
  <si>
    <t>（５）農業経営のセーフティネットに関する事項</t>
    <rPh sb="3" eb="5">
      <t>ノウギョウ</t>
    </rPh>
    <rPh sb="5" eb="7">
      <t>ケイエイ</t>
    </rPh>
    <rPh sb="17" eb="18">
      <t>カン</t>
    </rPh>
    <rPh sb="20" eb="22">
      <t>ジコウ</t>
    </rPh>
    <phoneticPr fontId="2"/>
  </si>
  <si>
    <t>（１）（２）（３）（４）（５）ポイントのリスト</t>
    <phoneticPr fontId="2"/>
  </si>
  <si>
    <t>②地域計画に関する事項（地域計画で担う者に位置づけられている場合）</t>
    <rPh sb="1" eb="5">
      <t>チイキケイカク</t>
    </rPh>
    <rPh sb="6" eb="7">
      <t>カン</t>
    </rPh>
    <rPh sb="9" eb="11">
      <t>ジコウ</t>
    </rPh>
    <phoneticPr fontId="2"/>
  </si>
  <si>
    <t>地域計画の写し　※市町村または農林振興センターが提出</t>
    <rPh sb="0" eb="4">
      <t>チイキケイカク</t>
    </rPh>
    <rPh sb="5" eb="6">
      <t>ウツ</t>
    </rPh>
    <rPh sb="9" eb="12">
      <t>シチョウソン</t>
    </rPh>
    <rPh sb="15" eb="19">
      <t>ノウリンシンコウ</t>
    </rPh>
    <rPh sb="24" eb="26">
      <t>テイシュツ</t>
    </rPh>
    <phoneticPr fontId="2"/>
  </si>
  <si>
    <t>③環境負荷低減に関する事項（環境負荷低減認証を取得している場合）</t>
    <rPh sb="1" eb="3">
      <t>カンキョウ</t>
    </rPh>
    <rPh sb="3" eb="5">
      <t>フカ</t>
    </rPh>
    <rPh sb="5" eb="7">
      <t>テイゲン</t>
    </rPh>
    <rPh sb="14" eb="16">
      <t>カンキョウ</t>
    </rPh>
    <rPh sb="16" eb="18">
      <t>フカ</t>
    </rPh>
    <rPh sb="18" eb="20">
      <t>テイゲン</t>
    </rPh>
    <phoneticPr fontId="2"/>
  </si>
  <si>
    <t>④ＧＡＰに関する事項（ＧＡＰ認証を取得している場合）</t>
    <phoneticPr fontId="2"/>
  </si>
  <si>
    <t>⑤農業経営のセーフティネットに関する事項</t>
    <rPh sb="1" eb="5">
      <t>ノウギョウケイエイ</t>
    </rPh>
    <rPh sb="15" eb="16">
      <t>カン</t>
    </rPh>
    <rPh sb="18" eb="20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</si>
</sst>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&quot;人&quot;"/>
    <numFmt numFmtId="177" formatCode="0.0%"/>
    <numFmt numFmtId="178" formatCode="#,##0.0;&quot;▲ &quot;#,##0.0"/>
    <numFmt numFmtId="179" formatCode="#,##0.0_ ;[Red]\-#,##0.0\ "/>
    <numFmt numFmtId="180" formatCode="#,##0.0_ "/>
    <numFmt numFmtId="181" formatCode="m/d;@"/>
    <numFmt numFmtId="182" formatCode="0.0_ "/>
    <numFmt numFmtId="183" formatCode="#,##0_);[Red]\(#,##0\)"/>
    <numFmt numFmtId="184" formatCode="0.0"/>
    <numFmt numFmtId="185" formatCode="0_ "/>
    <numFmt numFmtId="186" formatCode="#,##0;&quot;▲ &quot;#,##0"/>
    <numFmt numFmtId="187" formatCode="#,##0_ "/>
  </numFmts>
  <fonts count="3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vertAlign val="superscript"/>
      <sz val="12"/>
      <color theme="1"/>
      <name val="ＭＳ Ｐゴシック"/>
      <family val="3"/>
      <charset val="128"/>
    </font>
    <font>
      <sz val="20"/>
      <color theme="1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2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color rgb="FFFF0000"/>
      <name val="ＭＳ Ｐゴシック"/>
      <family val="2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24"/>
      <color rgb="FF0070C0"/>
      <name val="ＭＳ Ｐゴシック"/>
      <family val="2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9" fontId="3" fillId="0" borderId="0" xfId="0" applyNumberFormat="1" applyFont="1">
      <alignment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5" xfId="0" applyFont="1" applyBorder="1">
      <alignment vertical="center"/>
    </xf>
    <xf numFmtId="0" fontId="10" fillId="0" borderId="11" xfId="0" applyFont="1" applyBorder="1">
      <alignment vertical="center"/>
    </xf>
    <xf numFmtId="176" fontId="10" fillId="0" borderId="11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9" fontId="3" fillId="0" borderId="0" xfId="1" applyNumberFormat="1" applyFont="1" applyBorder="1" applyAlignment="1">
      <alignment horizontal="center" vertical="center"/>
    </xf>
    <xf numFmtId="18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17" fillId="0" borderId="0" xfId="0" applyFont="1" applyBorder="1" applyAlignment="1">
      <alignment horizontal="left" vertical="center"/>
    </xf>
    <xf numFmtId="182" fontId="10" fillId="3" borderId="1" xfId="0" applyNumberFormat="1" applyFont="1" applyFill="1" applyBorder="1" applyAlignment="1">
      <alignment vertical="center"/>
    </xf>
    <xf numFmtId="182" fontId="10" fillId="0" borderId="0" xfId="0" applyNumberFormat="1" applyFont="1" applyBorder="1" applyAlignment="1">
      <alignment vertical="center"/>
    </xf>
    <xf numFmtId="182" fontId="10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21" fillId="0" borderId="1" xfId="0" applyFont="1" applyBorder="1">
      <alignment vertical="center"/>
    </xf>
    <xf numFmtId="0" fontId="21" fillId="0" borderId="16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180" fontId="3" fillId="0" borderId="4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10" fillId="0" borderId="12" xfId="0" applyFont="1" applyBorder="1" applyAlignment="1">
      <alignment horizontal="right" vertical="center"/>
    </xf>
    <xf numFmtId="182" fontId="10" fillId="0" borderId="0" xfId="0" applyNumberFormat="1" applyFont="1" applyBorder="1" applyAlignment="1">
      <alignment vertical="center" wrapText="1"/>
    </xf>
    <xf numFmtId="182" fontId="10" fillId="0" borderId="11" xfId="0" applyNumberFormat="1" applyFont="1" applyFill="1" applyBorder="1" applyAlignment="1">
      <alignment vertical="center"/>
    </xf>
    <xf numFmtId="0" fontId="3" fillId="0" borderId="8" xfId="0" applyFont="1" applyBorder="1">
      <alignment vertical="center"/>
    </xf>
    <xf numFmtId="182" fontId="10" fillId="0" borderId="8" xfId="0" applyNumberFormat="1" applyFont="1" applyBorder="1" applyAlignment="1">
      <alignment vertical="center" wrapText="1"/>
    </xf>
    <xf numFmtId="182" fontId="10" fillId="0" borderId="0" xfId="0" applyNumberFormat="1" applyFont="1" applyBorder="1">
      <alignment vertical="center"/>
    </xf>
    <xf numFmtId="0" fontId="10" fillId="0" borderId="13" xfId="0" applyFont="1" applyBorder="1">
      <alignment vertical="center"/>
    </xf>
    <xf numFmtId="0" fontId="10" fillId="0" borderId="26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82" fontId="10" fillId="0" borderId="2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182" fontId="10" fillId="4" borderId="1" xfId="0" applyNumberFormat="1" applyFont="1" applyFill="1" applyBorder="1" applyAlignment="1">
      <alignment vertical="center"/>
    </xf>
    <xf numFmtId="177" fontId="10" fillId="4" borderId="1" xfId="0" applyNumberFormat="1" applyFont="1" applyFill="1" applyBorder="1" applyAlignment="1">
      <alignment vertical="center"/>
    </xf>
    <xf numFmtId="185" fontId="10" fillId="4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3" fillId="2" borderId="0" xfId="0" applyFont="1" applyFill="1">
      <alignment vertical="center"/>
    </xf>
    <xf numFmtId="0" fontId="0" fillId="2" borderId="1" xfId="0" applyFill="1" applyBorder="1" applyAlignment="1">
      <alignment horizontal="center" vertical="center"/>
    </xf>
    <xf numFmtId="182" fontId="10" fillId="2" borderId="4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2" borderId="17" xfId="0" applyFont="1" applyFill="1" applyBorder="1" applyAlignment="1">
      <alignment vertical="center"/>
    </xf>
    <xf numFmtId="183" fontId="3" fillId="2" borderId="17" xfId="0" applyNumberFormat="1" applyFont="1" applyFill="1" applyBorder="1" applyAlignment="1">
      <alignment horizontal="center" vertical="center" wrapText="1"/>
    </xf>
    <xf numFmtId="183" fontId="3" fillId="2" borderId="17" xfId="0" applyNumberFormat="1" applyFont="1" applyFill="1" applyBorder="1" applyAlignment="1">
      <alignment horizontal="center" vertical="center"/>
    </xf>
    <xf numFmtId="178" fontId="20" fillId="2" borderId="16" xfId="0" applyNumberFormat="1" applyFont="1" applyFill="1" applyBorder="1" applyAlignment="1">
      <alignment horizontal="right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178" fontId="4" fillId="4" borderId="4" xfId="0" applyNumberFormat="1" applyFont="1" applyFill="1" applyBorder="1" applyAlignment="1">
      <alignment horizontal="right" vertical="center"/>
    </xf>
    <xf numFmtId="178" fontId="20" fillId="4" borderId="4" xfId="0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vertical="center"/>
    </xf>
    <xf numFmtId="180" fontId="3" fillId="4" borderId="4" xfId="0" applyNumberFormat="1" applyFont="1" applyFill="1" applyBorder="1" applyAlignment="1">
      <alignment vertical="center"/>
    </xf>
    <xf numFmtId="183" fontId="3" fillId="4" borderId="1" xfId="0" applyNumberFormat="1" applyFont="1" applyFill="1" applyBorder="1" applyAlignment="1">
      <alignment horizontal="center" vertical="center"/>
    </xf>
    <xf numFmtId="183" fontId="3" fillId="4" borderId="2" xfId="0" applyNumberFormat="1" applyFont="1" applyFill="1" applyBorder="1" applyAlignment="1">
      <alignment horizontal="center" vertical="center"/>
    </xf>
    <xf numFmtId="182" fontId="10" fillId="4" borderId="4" xfId="0" applyNumberFormat="1" applyFont="1" applyFill="1" applyBorder="1" applyAlignment="1">
      <alignment vertical="center"/>
    </xf>
    <xf numFmtId="184" fontId="3" fillId="4" borderId="4" xfId="0" applyNumberFormat="1" applyFont="1" applyFill="1" applyBorder="1">
      <alignment vertical="center"/>
    </xf>
    <xf numFmtId="0" fontId="10" fillId="4" borderId="25" xfId="0" applyFont="1" applyFill="1" applyBorder="1" applyAlignment="1">
      <alignment horizontal="center" vertical="center"/>
    </xf>
    <xf numFmtId="182" fontId="10" fillId="4" borderId="24" xfId="0" applyNumberFormat="1" applyFont="1" applyFill="1" applyBorder="1">
      <alignment vertical="center"/>
    </xf>
    <xf numFmtId="0" fontId="10" fillId="4" borderId="25" xfId="0" applyFont="1" applyFill="1" applyBorder="1">
      <alignment vertical="center"/>
    </xf>
    <xf numFmtId="182" fontId="10" fillId="4" borderId="3" xfId="0" applyNumberFormat="1" applyFont="1" applyFill="1" applyBorder="1" applyAlignment="1">
      <alignment vertical="center"/>
    </xf>
    <xf numFmtId="0" fontId="10" fillId="4" borderId="24" xfId="0" applyNumberFormat="1" applyFont="1" applyFill="1" applyBorder="1">
      <alignment vertical="center"/>
    </xf>
    <xf numFmtId="0" fontId="10" fillId="4" borderId="1" xfId="0" applyFont="1" applyFill="1" applyBorder="1">
      <alignment vertical="center"/>
    </xf>
    <xf numFmtId="0" fontId="10" fillId="4" borderId="13" xfId="0" applyFont="1" applyFill="1" applyBorder="1">
      <alignment vertical="center"/>
    </xf>
    <xf numFmtId="0" fontId="0" fillId="4" borderId="27" xfId="0" applyFill="1" applyBorder="1">
      <alignment vertical="center"/>
    </xf>
    <xf numFmtId="0" fontId="0" fillId="0" borderId="0" xfId="0" applyFill="1" applyBorder="1">
      <alignment vertical="center"/>
    </xf>
    <xf numFmtId="0" fontId="0" fillId="2" borderId="0" xfId="0" applyFill="1" applyBorder="1">
      <alignment vertical="center"/>
    </xf>
    <xf numFmtId="0" fontId="0" fillId="3" borderId="0" xfId="0" applyFill="1" applyBorder="1">
      <alignment vertical="center"/>
    </xf>
    <xf numFmtId="0" fontId="0" fillId="4" borderId="0" xfId="0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187" fontId="4" fillId="4" borderId="4" xfId="1" applyNumberFormat="1" applyFont="1" applyFill="1" applyBorder="1" applyAlignment="1">
      <alignment horizontal="right" vertical="center"/>
    </xf>
    <xf numFmtId="187" fontId="20" fillId="4" borderId="4" xfId="0" applyNumberFormat="1" applyFont="1" applyFill="1" applyBorder="1" applyAlignment="1">
      <alignment horizontal="right" vertical="center"/>
    </xf>
    <xf numFmtId="187" fontId="20" fillId="2" borderId="16" xfId="1" applyNumberFormat="1" applyFont="1" applyFill="1" applyBorder="1" applyAlignment="1">
      <alignment horizontal="right" vertical="center"/>
    </xf>
    <xf numFmtId="184" fontId="25" fillId="2" borderId="2" xfId="0" applyNumberFormat="1" applyFont="1" applyFill="1" applyBorder="1" applyAlignment="1">
      <alignment horizontal="right" vertical="center" wrapText="1"/>
    </xf>
    <xf numFmtId="187" fontId="25" fillId="2" borderId="2" xfId="0" applyNumberFormat="1" applyFont="1" applyFill="1" applyBorder="1" applyAlignment="1">
      <alignment horizontal="right" vertical="center" wrapText="1"/>
    </xf>
    <xf numFmtId="184" fontId="25" fillId="2" borderId="3" xfId="0" applyNumberFormat="1" applyFont="1" applyFill="1" applyBorder="1" applyAlignment="1">
      <alignment horizontal="right" vertical="center" wrapText="1"/>
    </xf>
    <xf numFmtId="187" fontId="25" fillId="2" borderId="3" xfId="0" applyNumberFormat="1" applyFont="1" applyFill="1" applyBorder="1" applyAlignment="1">
      <alignment horizontal="right" vertical="center" wrapText="1"/>
    </xf>
    <xf numFmtId="184" fontId="25" fillId="2" borderId="16" xfId="0" applyNumberFormat="1" applyFont="1" applyFill="1" applyBorder="1" applyAlignment="1">
      <alignment horizontal="right" vertical="center" wrapText="1"/>
    </xf>
    <xf numFmtId="187" fontId="25" fillId="2" borderId="16" xfId="0" applyNumberFormat="1" applyFont="1" applyFill="1" applyBorder="1" applyAlignment="1">
      <alignment horizontal="right" vertical="center" wrapText="1"/>
    </xf>
    <xf numFmtId="186" fontId="25" fillId="2" borderId="17" xfId="0" applyNumberFormat="1" applyFont="1" applyFill="1" applyBorder="1" applyAlignment="1">
      <alignment horizontal="right" vertical="center"/>
    </xf>
    <xf numFmtId="187" fontId="25" fillId="2" borderId="17" xfId="1" applyNumberFormat="1" applyFont="1" applyFill="1" applyBorder="1" applyAlignment="1">
      <alignment horizontal="right" vertical="center"/>
    </xf>
    <xf numFmtId="187" fontId="20" fillId="0" borderId="28" xfId="1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178" fontId="27" fillId="2" borderId="1" xfId="0" applyNumberFormat="1" applyFont="1" applyFill="1" applyBorder="1" applyAlignment="1">
      <alignment horizontal="right" vertical="center"/>
    </xf>
    <xf numFmtId="186" fontId="27" fillId="2" borderId="1" xfId="0" applyNumberFormat="1" applyFont="1" applyFill="1" applyBorder="1" applyAlignment="1">
      <alignment horizontal="right" vertical="center"/>
    </xf>
    <xf numFmtId="176" fontId="25" fillId="2" borderId="12" xfId="0" applyNumberFormat="1" applyFont="1" applyFill="1" applyBorder="1" applyAlignment="1">
      <alignment horizontal="center" vertical="center"/>
    </xf>
    <xf numFmtId="176" fontId="25" fillId="2" borderId="10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shrinkToFit="1"/>
    </xf>
    <xf numFmtId="0" fontId="26" fillId="2" borderId="1" xfId="0" applyFont="1" applyFill="1" applyBorder="1" applyAlignment="1">
      <alignment horizontal="center" vertical="center"/>
    </xf>
    <xf numFmtId="182" fontId="10" fillId="3" borderId="11" xfId="0" applyNumberFormat="1" applyFont="1" applyFill="1" applyBorder="1" applyAlignment="1">
      <alignment vertical="center"/>
    </xf>
    <xf numFmtId="182" fontId="10" fillId="3" borderId="2" xfId="0" applyNumberFormat="1" applyFont="1" applyFill="1" applyBorder="1" applyAlignment="1">
      <alignment vertical="center"/>
    </xf>
    <xf numFmtId="182" fontId="10" fillId="4" borderId="0" xfId="0" applyNumberFormat="1" applyFont="1" applyFill="1" applyBorder="1" applyAlignment="1">
      <alignment vertical="center"/>
    </xf>
    <xf numFmtId="182" fontId="10" fillId="4" borderId="2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82" fontId="10" fillId="0" borderId="5" xfId="0" applyNumberFormat="1" applyFont="1" applyFill="1" applyBorder="1" applyAlignment="1">
      <alignment horizontal="center" vertical="center"/>
    </xf>
    <xf numFmtId="184" fontId="3" fillId="0" borderId="0" xfId="0" applyNumberFormat="1" applyFont="1" applyFill="1" applyBorder="1">
      <alignment vertical="center"/>
    </xf>
    <xf numFmtId="182" fontId="10" fillId="0" borderId="0" xfId="0" applyNumberFormat="1" applyFont="1" applyFill="1" applyBorder="1">
      <alignment vertical="center"/>
    </xf>
    <xf numFmtId="182" fontId="10" fillId="4" borderId="14" xfId="0" applyNumberFormat="1" applyFont="1" applyFill="1" applyBorder="1" applyAlignment="1">
      <alignment vertical="center"/>
    </xf>
    <xf numFmtId="182" fontId="10" fillId="4" borderId="11" xfId="0" applyNumberFormat="1" applyFont="1" applyFill="1" applyBorder="1" applyAlignment="1">
      <alignment vertical="center"/>
    </xf>
    <xf numFmtId="182" fontId="10" fillId="4" borderId="15" xfId="0" applyNumberFormat="1" applyFont="1" applyFill="1" applyBorder="1" applyAlignment="1">
      <alignment vertical="center"/>
    </xf>
    <xf numFmtId="183" fontId="3" fillId="0" borderId="0" xfId="0" applyNumberFormat="1" applyFont="1" applyFill="1" applyBorder="1">
      <alignment vertical="center"/>
    </xf>
    <xf numFmtId="183" fontId="3" fillId="0" borderId="0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183" fontId="3" fillId="4" borderId="29" xfId="0" applyNumberFormat="1" applyFont="1" applyFill="1" applyBorder="1">
      <alignment vertical="center"/>
    </xf>
    <xf numFmtId="183" fontId="3" fillId="4" borderId="29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6" fillId="2" borderId="1" xfId="0" applyFont="1" applyFill="1" applyBorder="1" applyAlignment="1">
      <alignment vertical="center" shrinkToFit="1"/>
    </xf>
    <xf numFmtId="183" fontId="25" fillId="2" borderId="1" xfId="0" applyNumberFormat="1" applyFont="1" applyFill="1" applyBorder="1" applyAlignment="1">
      <alignment horizontal="center" vertical="center" wrapText="1"/>
    </xf>
    <xf numFmtId="183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shrinkToFit="1"/>
    </xf>
    <xf numFmtId="182" fontId="26" fillId="2" borderId="1" xfId="0" applyNumberFormat="1" applyFont="1" applyFill="1" applyBorder="1" applyAlignment="1">
      <alignment vertical="center"/>
    </xf>
    <xf numFmtId="182" fontId="26" fillId="2" borderId="2" xfId="0" applyNumberFormat="1" applyFont="1" applyFill="1" applyBorder="1" applyAlignment="1">
      <alignment vertical="center"/>
    </xf>
    <xf numFmtId="185" fontId="10" fillId="4" borderId="14" xfId="0" applyNumberFormat="1" applyFont="1" applyFill="1" applyBorder="1" applyAlignment="1">
      <alignment vertical="center"/>
    </xf>
    <xf numFmtId="187" fontId="10" fillId="2" borderId="1" xfId="0" applyNumberFormat="1" applyFont="1" applyFill="1" applyBorder="1" applyAlignment="1">
      <alignment vertical="center"/>
    </xf>
    <xf numFmtId="187" fontId="26" fillId="2" borderId="1" xfId="0" applyNumberFormat="1" applyFont="1" applyFill="1" applyBorder="1" applyAlignment="1">
      <alignment vertical="center"/>
    </xf>
    <xf numFmtId="187" fontId="26" fillId="2" borderId="2" xfId="0" applyNumberFormat="1" applyFont="1" applyFill="1" applyBorder="1" applyAlignment="1">
      <alignment vertical="center"/>
    </xf>
    <xf numFmtId="187" fontId="10" fillId="4" borderId="1" xfId="0" applyNumberFormat="1" applyFont="1" applyFill="1" applyBorder="1" applyAlignment="1">
      <alignment vertical="center"/>
    </xf>
    <xf numFmtId="187" fontId="10" fillId="3" borderId="1" xfId="0" applyNumberFormat="1" applyFont="1" applyFill="1" applyBorder="1" applyAlignment="1">
      <alignment vertical="center"/>
    </xf>
    <xf numFmtId="187" fontId="10" fillId="4" borderId="4" xfId="0" applyNumberFormat="1" applyFont="1" applyFill="1" applyBorder="1" applyAlignment="1">
      <alignment horizontal="center" vertical="center"/>
    </xf>
    <xf numFmtId="180" fontId="10" fillId="3" borderId="1" xfId="0" applyNumberFormat="1" applyFont="1" applyFill="1" applyBorder="1" applyAlignment="1">
      <alignment vertical="center"/>
    </xf>
    <xf numFmtId="180" fontId="10" fillId="3" borderId="2" xfId="0" applyNumberFormat="1" applyFont="1" applyFill="1" applyBorder="1" applyAlignment="1">
      <alignment vertical="center"/>
    </xf>
    <xf numFmtId="180" fontId="10" fillId="3" borderId="11" xfId="0" applyNumberFormat="1" applyFont="1" applyFill="1" applyBorder="1" applyAlignment="1">
      <alignment vertical="center"/>
    </xf>
    <xf numFmtId="180" fontId="10" fillId="3" borderId="15" xfId="0" applyNumberFormat="1" applyFont="1" applyFill="1" applyBorder="1" applyAlignment="1">
      <alignment vertical="center"/>
    </xf>
    <xf numFmtId="0" fontId="28" fillId="0" borderId="0" xfId="0" applyFont="1" applyBorder="1">
      <alignment vertical="center"/>
    </xf>
    <xf numFmtId="49" fontId="26" fillId="2" borderId="1" xfId="0" applyNumberFormat="1" applyFont="1" applyFill="1" applyBorder="1" applyAlignment="1">
      <alignment horizontal="center" vertical="center" shrinkToFit="1"/>
    </xf>
    <xf numFmtId="58" fontId="26" fillId="2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87" fontId="26" fillId="2" borderId="1" xfId="0" applyNumberFormat="1" applyFont="1" applyFill="1" applyBorder="1">
      <alignment vertical="center"/>
    </xf>
    <xf numFmtId="0" fontId="31" fillId="0" borderId="0" xfId="0" applyFont="1" applyBorder="1">
      <alignment vertical="center"/>
    </xf>
    <xf numFmtId="0" fontId="30" fillId="2" borderId="1" xfId="0" applyFont="1" applyFill="1" applyBorder="1" applyAlignment="1">
      <alignment horizontal="center" vertical="center"/>
    </xf>
    <xf numFmtId="58" fontId="26" fillId="2" borderId="1" xfId="0" applyNumberFormat="1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182" fontId="11" fillId="0" borderId="2" xfId="0" applyNumberFormat="1" applyFont="1" applyFill="1" applyBorder="1" applyAlignment="1">
      <alignment vertical="center" wrapText="1"/>
    </xf>
    <xf numFmtId="182" fontId="10" fillId="0" borderId="0" xfId="0" applyNumberFormat="1" applyFont="1" applyBorder="1" applyAlignment="1">
      <alignment horizontal="left" vertical="center"/>
    </xf>
    <xf numFmtId="187" fontId="10" fillId="2" borderId="2" xfId="0" applyNumberFormat="1" applyFont="1" applyFill="1" applyBorder="1" applyAlignment="1">
      <alignment vertical="center"/>
    </xf>
    <xf numFmtId="185" fontId="10" fillId="4" borderId="15" xfId="0" applyNumberFormat="1" applyFont="1" applyFill="1" applyBorder="1" applyAlignment="1">
      <alignment vertical="center"/>
    </xf>
    <xf numFmtId="1" fontId="3" fillId="4" borderId="4" xfId="0" applyNumberFormat="1" applyFont="1" applyFill="1" applyBorder="1">
      <alignment vertical="center"/>
    </xf>
    <xf numFmtId="185" fontId="10" fillId="4" borderId="4" xfId="0" applyNumberFormat="1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182" fontId="3" fillId="4" borderId="1" xfId="0" applyNumberFormat="1" applyFont="1" applyFill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8" fontId="25" fillId="2" borderId="1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/>
    </xf>
    <xf numFmtId="0" fontId="9" fillId="0" borderId="14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2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15" xfId="0" applyFont="1" applyBorder="1" applyAlignment="1">
      <alignment horizontal="distributed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top" wrapText="1"/>
    </xf>
    <xf numFmtId="180" fontId="3" fillId="2" borderId="21" xfId="0" applyNumberFormat="1" applyFont="1" applyFill="1" applyBorder="1" applyAlignment="1">
      <alignment horizontal="center" vertical="center"/>
    </xf>
    <xf numFmtId="180" fontId="3" fillId="2" borderId="22" xfId="0" applyNumberFormat="1" applyFont="1" applyFill="1" applyBorder="1" applyAlignment="1">
      <alignment horizontal="center" vertical="center"/>
    </xf>
    <xf numFmtId="180" fontId="26" fillId="2" borderId="13" xfId="0" applyNumberFormat="1" applyFont="1" applyFill="1" applyBorder="1" applyAlignment="1">
      <alignment horizontal="center" vertical="center"/>
    </xf>
    <xf numFmtId="180" fontId="26" fillId="2" borderId="14" xfId="0" applyNumberFormat="1" applyFont="1" applyFill="1" applyBorder="1" applyAlignment="1">
      <alignment horizontal="center" vertical="center"/>
    </xf>
    <xf numFmtId="180" fontId="3" fillId="2" borderId="13" xfId="0" applyNumberFormat="1" applyFont="1" applyFill="1" applyBorder="1" applyAlignment="1">
      <alignment horizontal="center" vertical="center"/>
    </xf>
    <xf numFmtId="180" fontId="3" fillId="2" borderId="14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shrinkToFit="1"/>
    </xf>
    <xf numFmtId="0" fontId="25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25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horizontal="left" vertical="top"/>
    </xf>
    <xf numFmtId="0" fontId="25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shrinkToFit="1"/>
    </xf>
    <xf numFmtId="0" fontId="26" fillId="2" borderId="1" xfId="0" applyFont="1" applyFill="1" applyBorder="1" applyAlignment="1">
      <alignment horizontal="left" vertical="top" shrinkToFi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58" fontId="26" fillId="2" borderId="1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6" fillId="2" borderId="15" xfId="0" applyNumberFormat="1" applyFont="1" applyFill="1" applyBorder="1" applyAlignment="1">
      <alignment horizontal="center" vertical="center"/>
    </xf>
    <xf numFmtId="0" fontId="26" fillId="2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2"/>
  <sheetViews>
    <sheetView tabSelected="1" view="pageBreakPreview" zoomScale="85" zoomScaleNormal="55" zoomScaleSheetLayoutView="85" workbookViewId="0">
      <selection activeCell="M13" sqref="M13"/>
    </sheetView>
  </sheetViews>
  <sheetFormatPr defaultRowHeight="13.2"/>
  <cols>
    <col min="1" max="1" width="2.6640625" customWidth="1"/>
    <col min="2" max="9" width="12.6640625" customWidth="1"/>
    <col min="10" max="10" width="2.6640625" customWidth="1"/>
    <col min="11" max="15" width="10.6640625" customWidth="1"/>
  </cols>
  <sheetData>
    <row r="1" spans="1:10" ht="18" customHeight="1">
      <c r="A1" s="1" t="s">
        <v>92</v>
      </c>
    </row>
    <row r="2" spans="1:10" ht="18" customHeight="1">
      <c r="A2" s="21"/>
      <c r="B2" s="22"/>
      <c r="C2" s="22"/>
      <c r="D2" s="22"/>
      <c r="E2" s="22"/>
      <c r="F2" s="22"/>
      <c r="G2" s="22"/>
      <c r="H2" s="22"/>
      <c r="I2" s="22"/>
      <c r="J2" s="23"/>
    </row>
    <row r="3" spans="1:10" ht="18" customHeight="1">
      <c r="A3" s="24"/>
      <c r="B3" s="25"/>
      <c r="C3" s="25"/>
      <c r="D3" s="25"/>
      <c r="E3" s="25"/>
      <c r="F3" s="25"/>
      <c r="G3" s="25"/>
      <c r="H3" s="25"/>
      <c r="I3" s="25"/>
      <c r="J3" s="26"/>
    </row>
    <row r="4" spans="1:10" ht="18" customHeight="1">
      <c r="A4" s="24"/>
      <c r="B4" s="25"/>
      <c r="C4" s="25"/>
      <c r="D4" s="25"/>
      <c r="E4" s="25"/>
      <c r="F4" s="25"/>
      <c r="G4" s="25"/>
      <c r="H4" s="25"/>
      <c r="I4" s="25"/>
      <c r="J4" s="26"/>
    </row>
    <row r="5" spans="1:10" ht="18" customHeight="1">
      <c r="A5" s="24"/>
      <c r="B5" s="25"/>
      <c r="C5" s="25"/>
      <c r="D5" s="25"/>
      <c r="E5" s="25"/>
      <c r="F5" s="25"/>
      <c r="G5" s="25"/>
      <c r="H5" s="25"/>
      <c r="I5" s="25"/>
      <c r="J5" s="26"/>
    </row>
    <row r="6" spans="1:10" ht="18" customHeight="1">
      <c r="A6" s="24"/>
      <c r="B6" s="25"/>
      <c r="C6" s="25"/>
      <c r="D6" s="25"/>
      <c r="E6" s="25"/>
      <c r="F6" s="25"/>
      <c r="G6" s="25"/>
      <c r="H6" s="25"/>
      <c r="I6" s="25"/>
      <c r="J6" s="26"/>
    </row>
    <row r="7" spans="1:10" ht="30.75" customHeight="1">
      <c r="A7" s="24"/>
      <c r="B7" s="25"/>
      <c r="C7" s="25"/>
      <c r="D7" s="25"/>
      <c r="E7" s="25"/>
      <c r="F7" s="236" t="s">
        <v>32</v>
      </c>
      <c r="G7" s="237"/>
      <c r="H7" s="145" t="s">
        <v>263</v>
      </c>
      <c r="I7" s="33" t="s">
        <v>33</v>
      </c>
      <c r="J7" s="26"/>
    </row>
    <row r="8" spans="1:10" ht="18" customHeight="1">
      <c r="A8" s="24"/>
      <c r="B8" s="25"/>
      <c r="C8" s="25"/>
      <c r="D8" s="25"/>
      <c r="E8" s="25"/>
      <c r="F8" s="30"/>
      <c r="G8" s="30"/>
      <c r="H8" s="25"/>
      <c r="I8" s="31"/>
      <c r="J8" s="26"/>
    </row>
    <row r="9" spans="1:10" ht="30.75" customHeight="1">
      <c r="A9" s="24"/>
      <c r="B9" s="25"/>
      <c r="C9" s="25"/>
      <c r="D9" s="25"/>
      <c r="E9" s="25"/>
      <c r="F9" s="236" t="s">
        <v>95</v>
      </c>
      <c r="G9" s="237"/>
      <c r="H9" s="144"/>
      <c r="I9" s="119" t="s">
        <v>33</v>
      </c>
      <c r="J9" s="26"/>
    </row>
    <row r="10" spans="1:10" ht="18" customHeight="1">
      <c r="A10" s="24"/>
      <c r="B10" s="25"/>
      <c r="C10" s="25"/>
      <c r="D10" s="25"/>
      <c r="E10" s="25"/>
      <c r="F10" s="30"/>
      <c r="G10" s="30"/>
      <c r="H10" s="25"/>
      <c r="I10" s="31"/>
      <c r="J10" s="26"/>
    </row>
    <row r="11" spans="1:10" ht="18" customHeight="1">
      <c r="A11" s="24"/>
      <c r="B11" s="25"/>
      <c r="C11" s="25"/>
      <c r="D11" s="25"/>
      <c r="E11" s="25"/>
      <c r="F11" s="30"/>
      <c r="G11" s="30"/>
      <c r="H11" s="25"/>
      <c r="I11" s="31"/>
      <c r="J11" s="26"/>
    </row>
    <row r="12" spans="1:10" ht="18" customHeight="1">
      <c r="A12" s="24"/>
      <c r="B12" s="25"/>
      <c r="C12" s="25"/>
      <c r="D12" s="25"/>
      <c r="E12" s="25"/>
      <c r="F12" s="30"/>
      <c r="G12" s="30"/>
      <c r="H12" s="25"/>
      <c r="I12" s="31"/>
      <c r="J12" s="26"/>
    </row>
    <row r="13" spans="1:10" ht="18" customHeight="1">
      <c r="A13" s="24"/>
      <c r="B13" s="25"/>
      <c r="C13" s="25"/>
      <c r="D13" s="25"/>
      <c r="E13" s="25"/>
      <c r="F13" s="25"/>
      <c r="G13" s="25"/>
      <c r="H13" s="25"/>
      <c r="I13" s="25"/>
      <c r="J13" s="26"/>
    </row>
    <row r="14" spans="1:10" ht="18" customHeight="1">
      <c r="A14" s="24"/>
      <c r="B14" s="25"/>
      <c r="C14" s="25"/>
      <c r="D14" s="25"/>
      <c r="E14" s="25"/>
      <c r="F14" s="25"/>
      <c r="G14" s="25"/>
      <c r="H14" s="25"/>
      <c r="I14" s="25"/>
      <c r="J14" s="26"/>
    </row>
    <row r="15" spans="1:10" ht="18" customHeight="1">
      <c r="A15" s="24"/>
      <c r="B15" s="25"/>
      <c r="C15" s="25"/>
      <c r="D15" s="25"/>
      <c r="E15" s="25"/>
      <c r="F15" s="25"/>
      <c r="G15" s="25"/>
      <c r="H15" s="25"/>
      <c r="I15" s="25"/>
      <c r="J15" s="26"/>
    </row>
    <row r="16" spans="1:10" ht="18" customHeight="1">
      <c r="A16" s="24"/>
      <c r="B16" s="25"/>
      <c r="C16" s="25"/>
      <c r="D16" s="25"/>
      <c r="E16" s="25"/>
      <c r="F16" s="25"/>
      <c r="G16" s="25"/>
      <c r="H16" s="25"/>
      <c r="I16" s="25"/>
      <c r="J16" s="26"/>
    </row>
    <row r="17" spans="1:10" ht="18" customHeight="1">
      <c r="A17" s="24"/>
      <c r="B17" s="25"/>
      <c r="C17" s="25"/>
      <c r="D17" s="25"/>
      <c r="E17" s="25"/>
      <c r="F17" s="25"/>
      <c r="G17" s="25"/>
      <c r="H17" s="25"/>
      <c r="I17" s="25"/>
      <c r="J17" s="26"/>
    </row>
    <row r="18" spans="1:10" ht="40.5" customHeight="1">
      <c r="A18" s="24"/>
      <c r="B18" s="25"/>
      <c r="C18" s="238" t="s">
        <v>93</v>
      </c>
      <c r="D18" s="239"/>
      <c r="E18" s="239"/>
      <c r="F18" s="239"/>
      <c r="G18" s="239"/>
      <c r="H18" s="239"/>
      <c r="I18" s="25"/>
      <c r="J18" s="26"/>
    </row>
    <row r="19" spans="1:10" ht="40.5" customHeight="1">
      <c r="A19" s="24"/>
      <c r="B19" s="25"/>
      <c r="C19" s="239" t="s">
        <v>94</v>
      </c>
      <c r="D19" s="239"/>
      <c r="E19" s="239"/>
      <c r="F19" s="239"/>
      <c r="G19" s="239"/>
      <c r="H19" s="239"/>
      <c r="I19" s="25"/>
      <c r="J19" s="26"/>
    </row>
    <row r="20" spans="1:10" ht="18" customHeight="1">
      <c r="A20" s="24"/>
      <c r="B20" s="25"/>
      <c r="C20" s="32"/>
      <c r="D20" s="32"/>
      <c r="E20" s="32"/>
      <c r="F20" s="32"/>
      <c r="G20" s="32"/>
      <c r="H20" s="32"/>
      <c r="I20" s="25"/>
      <c r="J20" s="26"/>
    </row>
    <row r="21" spans="1:10" ht="30.75" customHeight="1">
      <c r="A21" s="24"/>
      <c r="B21" s="245" t="s">
        <v>233</v>
      </c>
      <c r="C21" s="245"/>
      <c r="D21" s="245"/>
      <c r="E21" s="245"/>
      <c r="F21" s="245"/>
      <c r="G21" s="210"/>
      <c r="H21" s="65"/>
      <c r="I21" s="25"/>
      <c r="J21" s="26"/>
    </row>
    <row r="22" spans="1:10" ht="18" customHeight="1">
      <c r="A22" s="24"/>
      <c r="B22" s="67" t="s">
        <v>96</v>
      </c>
      <c r="D22" s="65"/>
      <c r="E22" s="65"/>
      <c r="F22" s="65"/>
      <c r="G22" s="65"/>
      <c r="H22" s="65"/>
      <c r="I22" s="66"/>
      <c r="J22" s="26"/>
    </row>
    <row r="23" spans="1:10" ht="18" customHeight="1">
      <c r="A23" s="24"/>
      <c r="B23" s="25" t="s">
        <v>97</v>
      </c>
      <c r="C23" s="32"/>
      <c r="D23" s="32"/>
      <c r="E23" s="32"/>
      <c r="F23" s="32"/>
      <c r="G23" s="32"/>
      <c r="H23" s="32"/>
      <c r="I23" s="25"/>
      <c r="J23" s="26"/>
    </row>
    <row r="24" spans="1:10" ht="18" customHeight="1">
      <c r="A24" s="24"/>
      <c r="B24" s="136"/>
      <c r="C24" s="32"/>
      <c r="D24" s="32"/>
      <c r="E24" s="32"/>
      <c r="F24" s="32"/>
      <c r="G24" s="32"/>
      <c r="H24" s="32"/>
      <c r="I24" s="25"/>
      <c r="J24" s="26"/>
    </row>
    <row r="25" spans="1:10" ht="18" customHeight="1">
      <c r="A25" s="24"/>
      <c r="B25" s="136" t="s">
        <v>174</v>
      </c>
      <c r="C25" s="32"/>
      <c r="D25" s="32"/>
      <c r="E25" s="32"/>
      <c r="F25" s="32"/>
      <c r="G25" s="32"/>
      <c r="H25" s="32"/>
      <c r="I25" s="25"/>
      <c r="J25" s="26"/>
    </row>
    <row r="26" spans="1:10" ht="18" customHeight="1">
      <c r="A26" s="24"/>
      <c r="B26" s="137"/>
      <c r="C26" s="67" t="s">
        <v>176</v>
      </c>
      <c r="D26" s="32"/>
      <c r="E26" s="32"/>
      <c r="F26" s="32"/>
      <c r="G26" s="32"/>
      <c r="H26" s="32"/>
      <c r="I26" s="25"/>
      <c r="J26" s="26"/>
    </row>
    <row r="27" spans="1:10" ht="18" customHeight="1">
      <c r="A27" s="24"/>
      <c r="B27" s="138"/>
      <c r="C27" s="67" t="s">
        <v>258</v>
      </c>
      <c r="D27" s="32"/>
      <c r="E27" s="32"/>
      <c r="F27" s="32"/>
      <c r="G27" s="32"/>
      <c r="H27" s="32"/>
      <c r="I27" s="25"/>
      <c r="J27" s="26"/>
    </row>
    <row r="28" spans="1:10" ht="18" customHeight="1">
      <c r="A28" s="24"/>
      <c r="B28" s="139"/>
      <c r="C28" s="67" t="s">
        <v>175</v>
      </c>
      <c r="D28" s="32"/>
      <c r="E28" s="32"/>
      <c r="F28" s="32"/>
      <c r="G28" s="32"/>
      <c r="H28" s="32"/>
      <c r="I28" s="25"/>
      <c r="J28" s="26"/>
    </row>
    <row r="29" spans="1:10" ht="33" customHeight="1">
      <c r="A29" s="24"/>
      <c r="B29" s="204" t="s">
        <v>232</v>
      </c>
      <c r="C29" s="32"/>
      <c r="D29" s="32"/>
      <c r="E29" s="32"/>
      <c r="F29" s="32"/>
      <c r="G29" s="32"/>
      <c r="H29" s="32"/>
      <c r="I29" s="25"/>
      <c r="J29" s="26"/>
    </row>
    <row r="30" spans="1:10" ht="28.5" customHeight="1">
      <c r="A30" s="24"/>
      <c r="B30" s="214"/>
      <c r="C30" s="32"/>
      <c r="D30" s="32"/>
      <c r="E30" s="32"/>
      <c r="F30" s="32"/>
      <c r="G30" s="32"/>
      <c r="H30" s="32"/>
      <c r="I30" s="25"/>
      <c r="J30" s="26"/>
    </row>
    <row r="31" spans="1:10" ht="18" customHeight="1">
      <c r="A31" s="24"/>
      <c r="B31" s="25"/>
      <c r="C31" s="25"/>
      <c r="D31" s="25"/>
      <c r="E31" s="25"/>
      <c r="F31" s="25"/>
      <c r="G31" s="25"/>
      <c r="H31" s="25"/>
      <c r="I31" s="25"/>
      <c r="J31" s="26"/>
    </row>
    <row r="32" spans="1:10" ht="18" customHeight="1">
      <c r="A32" s="24"/>
      <c r="B32" s="25"/>
      <c r="C32" s="25"/>
      <c r="D32" s="25"/>
      <c r="E32" s="25"/>
      <c r="F32" s="25"/>
      <c r="G32" s="25"/>
      <c r="H32" s="25"/>
      <c r="I32" s="25"/>
      <c r="J32" s="26"/>
    </row>
    <row r="33" spans="1:10" ht="18" customHeight="1">
      <c r="A33" s="24"/>
      <c r="B33" s="25"/>
      <c r="C33" s="25"/>
      <c r="D33" s="25"/>
      <c r="E33" s="25"/>
      <c r="F33" s="25"/>
      <c r="G33" s="25"/>
      <c r="H33" s="25"/>
      <c r="I33" s="25"/>
      <c r="J33" s="26"/>
    </row>
    <row r="34" spans="1:10" ht="18" customHeight="1">
      <c r="A34" s="24"/>
      <c r="B34" s="25"/>
      <c r="C34" s="25"/>
      <c r="D34" s="25"/>
      <c r="E34" s="25"/>
      <c r="F34" s="25"/>
      <c r="G34" s="25"/>
      <c r="H34" s="25"/>
      <c r="I34" s="25"/>
      <c r="J34" s="26"/>
    </row>
    <row r="35" spans="1:10" ht="18" customHeight="1">
      <c r="A35" s="24"/>
      <c r="B35" s="25"/>
      <c r="C35" s="25"/>
      <c r="D35" s="25"/>
      <c r="E35" s="25"/>
      <c r="F35" s="25"/>
      <c r="G35" s="25"/>
      <c r="H35" s="25"/>
      <c r="I35" s="25"/>
      <c r="J35" s="26"/>
    </row>
    <row r="36" spans="1:10" ht="18" customHeight="1">
      <c r="A36" s="24"/>
      <c r="B36" s="25"/>
      <c r="C36" s="25"/>
      <c r="D36" s="25"/>
      <c r="E36" s="25"/>
      <c r="F36" s="25"/>
      <c r="G36" s="25"/>
      <c r="H36" s="25"/>
      <c r="I36" s="25"/>
      <c r="J36" s="26"/>
    </row>
    <row r="37" spans="1:10" ht="18" customHeight="1">
      <c r="A37" s="24"/>
      <c r="B37" s="25"/>
      <c r="C37" s="25"/>
      <c r="D37" s="25"/>
      <c r="E37" s="25"/>
      <c r="F37" s="25"/>
      <c r="G37" s="25"/>
      <c r="H37" s="25"/>
      <c r="I37" s="25"/>
      <c r="J37" s="26"/>
    </row>
    <row r="38" spans="1:10" ht="18" customHeight="1">
      <c r="A38" s="24"/>
      <c r="B38" s="25"/>
      <c r="C38" s="25"/>
      <c r="D38" s="25"/>
      <c r="E38" s="25"/>
      <c r="F38" s="25"/>
      <c r="G38" s="25"/>
      <c r="H38" s="25"/>
      <c r="I38" s="25"/>
      <c r="J38" s="26"/>
    </row>
    <row r="39" spans="1:10" ht="18" customHeight="1">
      <c r="A39" s="24"/>
      <c r="B39" s="25"/>
      <c r="C39" s="25"/>
      <c r="D39" s="25"/>
      <c r="E39" s="25"/>
      <c r="F39" s="25"/>
      <c r="G39" s="25"/>
      <c r="H39" s="25"/>
      <c r="I39" s="25"/>
      <c r="J39" s="26"/>
    </row>
    <row r="40" spans="1:10" ht="18" customHeight="1">
      <c r="A40" s="24"/>
      <c r="B40" s="25"/>
      <c r="C40" s="25"/>
      <c r="D40" s="25"/>
      <c r="E40" s="25"/>
      <c r="F40" s="25"/>
      <c r="G40" s="25"/>
      <c r="H40" s="25"/>
      <c r="I40" s="25"/>
      <c r="J40" s="26"/>
    </row>
    <row r="41" spans="1:10" ht="18" customHeight="1">
      <c r="A41" s="24"/>
      <c r="B41" s="25"/>
      <c r="C41" s="25"/>
      <c r="D41" s="25"/>
      <c r="E41" s="25"/>
      <c r="F41" s="25"/>
      <c r="G41" s="25"/>
      <c r="H41" s="25"/>
      <c r="I41" s="25"/>
      <c r="J41" s="26"/>
    </row>
    <row r="42" spans="1:10" ht="30" customHeight="1">
      <c r="A42" s="24"/>
      <c r="B42" s="25"/>
      <c r="C42" s="240" t="s">
        <v>34</v>
      </c>
      <c r="D42" s="241"/>
      <c r="E42" s="243" t="s">
        <v>181</v>
      </c>
      <c r="F42" s="243"/>
      <c r="G42" s="243"/>
      <c r="H42" s="243"/>
      <c r="I42" s="25"/>
      <c r="J42" s="26"/>
    </row>
    <row r="43" spans="1:10" ht="30" customHeight="1">
      <c r="A43" s="24"/>
      <c r="B43" s="25"/>
      <c r="C43" s="242" t="s">
        <v>98</v>
      </c>
      <c r="D43" s="242"/>
      <c r="E43" s="244" t="s">
        <v>202</v>
      </c>
      <c r="F43" s="244"/>
      <c r="G43" s="244"/>
      <c r="H43" s="244"/>
      <c r="I43" s="25"/>
      <c r="J43" s="26"/>
    </row>
    <row r="44" spans="1:10" ht="18" customHeight="1">
      <c r="A44" s="24"/>
      <c r="B44" s="25"/>
      <c r="C44" s="25"/>
      <c r="D44" s="25"/>
      <c r="E44" s="25"/>
      <c r="F44" s="25"/>
      <c r="G44" s="25"/>
      <c r="H44" s="25"/>
      <c r="I44" s="25"/>
      <c r="J44" s="26"/>
    </row>
    <row r="45" spans="1:10" ht="18" customHeight="1">
      <c r="A45" s="24"/>
      <c r="B45" s="25"/>
      <c r="C45" s="25"/>
      <c r="D45" s="25"/>
      <c r="E45" s="25"/>
      <c r="F45" s="25"/>
      <c r="G45" s="25"/>
      <c r="H45" s="25"/>
      <c r="I45" s="25"/>
      <c r="J45" s="26"/>
    </row>
    <row r="46" spans="1:10" ht="18" customHeight="1">
      <c r="A46" s="27"/>
      <c r="B46" s="28"/>
      <c r="C46" s="28"/>
      <c r="D46" s="28"/>
      <c r="E46" s="28"/>
      <c r="F46" s="28"/>
      <c r="G46" s="28"/>
      <c r="H46" s="28"/>
      <c r="I46" s="28"/>
      <c r="J46" s="29"/>
    </row>
    <row r="47" spans="1:10" ht="18" customHeight="1"/>
    <row r="48" spans="1:10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</sheetData>
  <mergeCells count="9">
    <mergeCell ref="F7:G7"/>
    <mergeCell ref="C18:H18"/>
    <mergeCell ref="C19:H19"/>
    <mergeCell ref="C42:D42"/>
    <mergeCell ref="C43:D43"/>
    <mergeCell ref="E42:H42"/>
    <mergeCell ref="E43:H43"/>
    <mergeCell ref="F9:G9"/>
    <mergeCell ref="B21:F21"/>
  </mergeCells>
  <phoneticPr fontId="2"/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8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0"/>
  <sheetViews>
    <sheetView view="pageBreakPreview" zoomScale="115" zoomScaleNormal="100" zoomScaleSheetLayoutView="115" workbookViewId="0">
      <selection activeCell="N16" sqref="N16"/>
    </sheetView>
  </sheetViews>
  <sheetFormatPr defaultColWidth="9" defaultRowHeight="14.4"/>
  <cols>
    <col min="1" max="1" width="2.77734375" style="1" customWidth="1"/>
    <col min="2" max="2" width="15.6640625" style="1" customWidth="1"/>
    <col min="3" max="3" width="5" style="1" customWidth="1"/>
    <col min="4" max="8" width="10.6640625" style="1" customWidth="1"/>
    <col min="9" max="9" width="3.44140625" style="1" customWidth="1"/>
    <col min="10" max="11" width="10.6640625" style="1" customWidth="1"/>
    <col min="12" max="12" width="3.6640625" style="1" customWidth="1"/>
    <col min="13" max="13" width="10.6640625" style="1" customWidth="1"/>
    <col min="14" max="14" width="20.6640625" style="1" customWidth="1"/>
    <col min="15" max="26" width="10.6640625" style="1" customWidth="1"/>
    <col min="27" max="16384" width="9" style="1"/>
  </cols>
  <sheetData>
    <row r="1" spans="1:10" ht="20.25" customHeight="1"/>
    <row r="2" spans="1:10" ht="20.25" customHeight="1"/>
    <row r="3" spans="1:10" ht="20.25" customHeight="1">
      <c r="B3" s="1" t="s">
        <v>259</v>
      </c>
    </row>
    <row r="4" spans="1:10" ht="20.25" customHeight="1">
      <c r="B4" s="17" t="s">
        <v>0</v>
      </c>
      <c r="C4" s="274" t="s">
        <v>5</v>
      </c>
      <c r="D4" s="274"/>
      <c r="E4" s="274"/>
      <c r="F4" s="274"/>
      <c r="G4" s="274"/>
      <c r="H4" s="274"/>
    </row>
    <row r="5" spans="1:10" ht="20.25" customHeight="1">
      <c r="B5" s="2" t="s">
        <v>1</v>
      </c>
      <c r="C5" s="275" t="s">
        <v>182</v>
      </c>
      <c r="D5" s="276"/>
      <c r="E5" s="276"/>
      <c r="F5" s="276"/>
      <c r="G5" s="276"/>
      <c r="H5" s="276"/>
    </row>
    <row r="6" spans="1:10" ht="20.25" customHeight="1">
      <c r="B6" s="2" t="s">
        <v>2</v>
      </c>
      <c r="C6" s="275" t="s">
        <v>183</v>
      </c>
      <c r="D6" s="276"/>
      <c r="E6" s="276"/>
      <c r="F6" s="276"/>
      <c r="G6" s="276"/>
      <c r="H6" s="276"/>
    </row>
    <row r="7" spans="1:10" ht="20.25" customHeight="1">
      <c r="B7" s="2" t="s">
        <v>3</v>
      </c>
      <c r="C7" s="275" t="s">
        <v>184</v>
      </c>
      <c r="D7" s="276"/>
      <c r="E7" s="276"/>
      <c r="F7" s="276"/>
      <c r="G7" s="276"/>
      <c r="H7" s="276"/>
    </row>
    <row r="8" spans="1:10" ht="20.25" customHeight="1">
      <c r="B8" s="2" t="s">
        <v>4</v>
      </c>
      <c r="C8" s="275" t="s">
        <v>185</v>
      </c>
      <c r="D8" s="276"/>
      <c r="E8" s="276"/>
      <c r="F8" s="276"/>
      <c r="G8" s="276"/>
      <c r="H8" s="276"/>
    </row>
    <row r="9" spans="1:10" ht="8.5500000000000007" customHeight="1"/>
    <row r="10" spans="1:10" ht="20.25" customHeight="1">
      <c r="B10" s="1" t="s">
        <v>6</v>
      </c>
    </row>
    <row r="11" spans="1:10" ht="20.25" customHeight="1">
      <c r="B11" s="19" t="s">
        <v>0</v>
      </c>
      <c r="C11" s="62"/>
      <c r="D11" s="58" t="s">
        <v>5</v>
      </c>
      <c r="E11" s="261" t="s">
        <v>264</v>
      </c>
      <c r="F11" s="261"/>
      <c r="G11" s="261"/>
    </row>
    <row r="12" spans="1:10" ht="40.5" customHeight="1">
      <c r="B12" s="7"/>
      <c r="C12" s="7"/>
      <c r="D12" s="59" t="s">
        <v>242</v>
      </c>
      <c r="E12" s="20" t="s">
        <v>8</v>
      </c>
      <c r="F12" s="20" t="s">
        <v>187</v>
      </c>
      <c r="G12" s="20" t="s">
        <v>7</v>
      </c>
      <c r="H12" s="59" t="s">
        <v>234</v>
      </c>
      <c r="I12" s="13"/>
      <c r="J12" s="1" t="s">
        <v>138</v>
      </c>
    </row>
    <row r="13" spans="1:10" ht="30.75" customHeight="1">
      <c r="A13" s="95"/>
      <c r="B13" s="264" t="s">
        <v>99</v>
      </c>
      <c r="C13" s="267" t="s">
        <v>151</v>
      </c>
      <c r="D13" s="72" t="s">
        <v>149</v>
      </c>
      <c r="E13" s="149">
        <v>10</v>
      </c>
      <c r="F13" s="149">
        <v>5</v>
      </c>
      <c r="G13" s="150">
        <v>15000</v>
      </c>
      <c r="H13" s="271" t="s">
        <v>103</v>
      </c>
      <c r="I13" s="15"/>
      <c r="J13" s="1" t="s">
        <v>102</v>
      </c>
    </row>
    <row r="14" spans="1:10" ht="27" customHeight="1">
      <c r="A14" s="95"/>
      <c r="B14" s="265"/>
      <c r="C14" s="267"/>
      <c r="D14" s="4" t="s">
        <v>146</v>
      </c>
      <c r="E14" s="151">
        <v>10</v>
      </c>
      <c r="F14" s="151">
        <v>3</v>
      </c>
      <c r="G14" s="152">
        <v>10000</v>
      </c>
      <c r="H14" s="272"/>
      <c r="I14" s="15"/>
      <c r="J14" s="1" t="s">
        <v>104</v>
      </c>
    </row>
    <row r="15" spans="1:10" ht="27" customHeight="1">
      <c r="A15" s="95"/>
      <c r="B15" s="265"/>
      <c r="C15" s="267"/>
      <c r="D15" s="73" t="s">
        <v>147</v>
      </c>
      <c r="E15" s="153">
        <v>0</v>
      </c>
      <c r="F15" s="153">
        <v>0</v>
      </c>
      <c r="G15" s="154">
        <v>0</v>
      </c>
      <c r="H15" s="272"/>
      <c r="I15" s="15"/>
      <c r="J15" s="1" t="s">
        <v>103</v>
      </c>
    </row>
    <row r="16" spans="1:10" ht="25.5" customHeight="1">
      <c r="A16" s="95"/>
      <c r="B16" s="265"/>
      <c r="C16" s="267"/>
      <c r="D16" s="76" t="s">
        <v>148</v>
      </c>
      <c r="E16" s="120">
        <f t="shared" ref="E16:G16" si="0">SUM(E13:E15)</f>
        <v>20</v>
      </c>
      <c r="F16" s="120">
        <f t="shared" si="0"/>
        <v>8</v>
      </c>
      <c r="G16" s="146">
        <f t="shared" si="0"/>
        <v>25000</v>
      </c>
      <c r="H16" s="272"/>
      <c r="J16" s="1" t="s">
        <v>105</v>
      </c>
    </row>
    <row r="17" spans="1:10" ht="37.5" customHeight="1" thickBot="1">
      <c r="A17" s="95"/>
      <c r="B17" s="265"/>
      <c r="C17" s="267"/>
      <c r="D17" s="74" t="s">
        <v>157</v>
      </c>
      <c r="E17" s="155">
        <v>30</v>
      </c>
      <c r="F17" s="155">
        <v>15</v>
      </c>
      <c r="G17" s="156">
        <v>25000</v>
      </c>
      <c r="H17" s="272"/>
      <c r="J17" s="1" t="s">
        <v>106</v>
      </c>
    </row>
    <row r="18" spans="1:10" ht="25.5" customHeight="1" thickTop="1">
      <c r="A18" s="95"/>
      <c r="B18" s="265"/>
      <c r="C18" s="267"/>
      <c r="D18" s="75" t="s">
        <v>150</v>
      </c>
      <c r="E18" s="121">
        <f t="shared" ref="E18:G18" si="1">SUM(E16:E17)</f>
        <v>50</v>
      </c>
      <c r="F18" s="121">
        <f t="shared" si="1"/>
        <v>23</v>
      </c>
      <c r="G18" s="147">
        <f t="shared" si="1"/>
        <v>50000</v>
      </c>
      <c r="H18" s="273"/>
    </row>
    <row r="19" spans="1:10" ht="36.75" customHeight="1">
      <c r="A19" s="95"/>
      <c r="B19" s="265"/>
      <c r="C19" s="268" t="s">
        <v>152</v>
      </c>
      <c r="D19" s="59" t="s">
        <v>242</v>
      </c>
      <c r="E19" s="59" t="s">
        <v>8</v>
      </c>
      <c r="F19" s="59" t="s">
        <v>235</v>
      </c>
      <c r="G19" s="59" t="s">
        <v>7</v>
      </c>
      <c r="H19" s="159"/>
      <c r="I19" s="15"/>
    </row>
    <row r="20" spans="1:10" ht="33" customHeight="1">
      <c r="A20" s="95"/>
      <c r="B20" s="265"/>
      <c r="C20" s="269"/>
      <c r="D20" s="77" t="s">
        <v>101</v>
      </c>
      <c r="E20" s="160">
        <v>3</v>
      </c>
      <c r="F20" s="161">
        <v>35000</v>
      </c>
      <c r="G20" s="157"/>
      <c r="H20" s="159"/>
      <c r="I20" s="15"/>
    </row>
    <row r="21" spans="1:10" ht="33" customHeight="1">
      <c r="A21" s="95"/>
      <c r="B21" s="266"/>
      <c r="C21" s="270"/>
      <c r="D21" s="78" t="s">
        <v>100</v>
      </c>
      <c r="E21" s="116"/>
      <c r="F21" s="116"/>
      <c r="G21" s="148"/>
      <c r="H21" s="158"/>
      <c r="I21" s="15"/>
    </row>
    <row r="22" spans="1:10" ht="20.25" customHeight="1">
      <c r="B22" s="3"/>
      <c r="C22" s="8" t="s">
        <v>9</v>
      </c>
      <c r="D22" s="8"/>
      <c r="E22" s="8"/>
      <c r="F22" s="18" t="s">
        <v>12</v>
      </c>
      <c r="G22" s="18" t="s">
        <v>13</v>
      </c>
      <c r="H22" s="16" t="s">
        <v>14</v>
      </c>
      <c r="I22" s="13"/>
    </row>
    <row r="23" spans="1:10" ht="20.25" customHeight="1">
      <c r="B23" s="5"/>
      <c r="C23" s="10"/>
      <c r="D23" s="10"/>
      <c r="E23" s="10"/>
      <c r="F23" s="162">
        <v>1</v>
      </c>
      <c r="G23" s="162">
        <v>2</v>
      </c>
      <c r="H23" s="163">
        <v>5</v>
      </c>
    </row>
    <row r="24" spans="1:10" ht="20.25" customHeight="1">
      <c r="B24" s="5"/>
      <c r="C24" s="8" t="s">
        <v>10</v>
      </c>
      <c r="D24" s="8"/>
      <c r="E24" s="8"/>
      <c r="F24" s="18" t="s">
        <v>15</v>
      </c>
      <c r="G24" s="8"/>
      <c r="H24" s="11"/>
    </row>
    <row r="25" spans="1:10" ht="20.25" customHeight="1">
      <c r="B25" s="4" t="s">
        <v>28</v>
      </c>
      <c r="C25" s="10"/>
      <c r="D25" s="10"/>
      <c r="E25" s="10"/>
      <c r="F25" s="117"/>
      <c r="G25" s="10"/>
      <c r="H25" s="12"/>
    </row>
    <row r="26" spans="1:10" ht="20.25" customHeight="1">
      <c r="B26" s="4" t="s">
        <v>29</v>
      </c>
      <c r="C26" s="8" t="s">
        <v>11</v>
      </c>
      <c r="D26" s="8"/>
      <c r="E26" s="8"/>
      <c r="F26" s="18" t="s">
        <v>16</v>
      </c>
      <c r="G26" s="18" t="s">
        <v>13</v>
      </c>
      <c r="H26" s="16" t="s">
        <v>14</v>
      </c>
    </row>
    <row r="27" spans="1:10" ht="20.25" customHeight="1">
      <c r="B27" s="5"/>
      <c r="C27" s="10"/>
      <c r="D27" s="10"/>
      <c r="E27" s="10"/>
      <c r="F27" s="117"/>
      <c r="G27" s="117"/>
      <c r="H27" s="118"/>
    </row>
    <row r="28" spans="1:10" ht="20.25" customHeight="1">
      <c r="B28" s="5"/>
      <c r="C28" s="41" t="s">
        <v>51</v>
      </c>
      <c r="D28" s="42"/>
      <c r="E28" s="42"/>
      <c r="F28" s="43" t="s">
        <v>52</v>
      </c>
      <c r="G28" s="37"/>
      <c r="H28" s="38"/>
    </row>
    <row r="29" spans="1:10" ht="20.25" customHeight="1">
      <c r="B29" s="6"/>
      <c r="C29" s="9"/>
      <c r="D29" s="10"/>
      <c r="E29" s="10"/>
      <c r="F29" s="117"/>
      <c r="G29" s="35"/>
      <c r="H29" s="36"/>
    </row>
    <row r="30" spans="1:10" ht="20.25" customHeight="1">
      <c r="B30" s="1" t="s">
        <v>107</v>
      </c>
    </row>
    <row r="31" spans="1:10" ht="11.25" customHeight="1"/>
    <row r="32" spans="1:10" ht="20.25" customHeight="1">
      <c r="B32" s="79" t="s">
        <v>155</v>
      </c>
      <c r="C32" s="79"/>
      <c r="D32" s="79"/>
      <c r="E32" s="79"/>
      <c r="F32" s="79"/>
      <c r="G32" s="79"/>
      <c r="H32" s="79"/>
      <c r="I32" s="79"/>
      <c r="J32" s="79"/>
    </row>
    <row r="33" spans="2:18" ht="7.5" customHeight="1">
      <c r="B33" s="80"/>
      <c r="C33" s="79"/>
      <c r="D33" s="79"/>
      <c r="E33" s="79"/>
      <c r="F33" s="79"/>
      <c r="G33" s="79"/>
      <c r="H33" s="79"/>
      <c r="I33" s="79"/>
      <c r="J33" s="79"/>
    </row>
    <row r="34" spans="2:18" ht="18.75" customHeight="1">
      <c r="B34" s="79" t="s">
        <v>134</v>
      </c>
      <c r="C34" s="79"/>
      <c r="D34" s="79"/>
      <c r="E34" s="79"/>
      <c r="F34" s="79"/>
      <c r="G34" s="79"/>
      <c r="H34" s="79"/>
      <c r="I34" s="79"/>
      <c r="J34" s="79"/>
    </row>
    <row r="35" spans="2:18" ht="30" customHeight="1">
      <c r="B35" s="263" t="s">
        <v>133</v>
      </c>
      <c r="C35" s="263"/>
      <c r="D35" s="263" t="s">
        <v>153</v>
      </c>
      <c r="E35" s="263"/>
      <c r="F35" s="263"/>
      <c r="G35" s="263" t="s">
        <v>137</v>
      </c>
      <c r="H35" s="263"/>
      <c r="I35" s="79"/>
      <c r="J35" s="79"/>
      <c r="M35" s="1" t="s">
        <v>141</v>
      </c>
      <c r="O35" s="53"/>
      <c r="P35" s="14"/>
      <c r="Q35" s="53"/>
      <c r="R35" s="53"/>
    </row>
    <row r="36" spans="2:18" ht="20.25" customHeight="1">
      <c r="B36" s="259" t="s">
        <v>188</v>
      </c>
      <c r="C36" s="259"/>
      <c r="D36" s="258" t="s">
        <v>139</v>
      </c>
      <c r="E36" s="258"/>
      <c r="F36" s="258"/>
      <c r="G36" s="248">
        <v>10</v>
      </c>
      <c r="H36" s="249"/>
      <c r="I36" s="79"/>
      <c r="J36" s="79"/>
      <c r="M36" s="1" t="s">
        <v>139</v>
      </c>
      <c r="O36" s="51"/>
      <c r="P36" s="14"/>
      <c r="Q36" s="52"/>
      <c r="R36" s="52"/>
    </row>
    <row r="37" spans="2:18" ht="19.5" customHeight="1">
      <c r="B37" s="259" t="s">
        <v>189</v>
      </c>
      <c r="C37" s="259"/>
      <c r="D37" s="258" t="s">
        <v>140</v>
      </c>
      <c r="E37" s="258"/>
      <c r="F37" s="258"/>
      <c r="G37" s="248">
        <v>10</v>
      </c>
      <c r="H37" s="249"/>
      <c r="I37" s="79"/>
      <c r="J37" s="79"/>
      <c r="M37" s="1" t="s">
        <v>140</v>
      </c>
      <c r="O37" s="51"/>
      <c r="P37" s="14"/>
      <c r="Q37" s="52"/>
      <c r="R37" s="52"/>
    </row>
    <row r="38" spans="2:18" ht="21" customHeight="1">
      <c r="B38" s="259" t="s">
        <v>190</v>
      </c>
      <c r="C38" s="259"/>
      <c r="D38" s="258" t="s">
        <v>140</v>
      </c>
      <c r="E38" s="258"/>
      <c r="F38" s="258"/>
      <c r="G38" s="248">
        <v>10</v>
      </c>
      <c r="H38" s="249"/>
      <c r="I38" s="79"/>
      <c r="J38" s="79"/>
      <c r="M38" s="1" t="s">
        <v>142</v>
      </c>
      <c r="O38" s="51"/>
      <c r="P38" s="14"/>
      <c r="Q38" s="52"/>
      <c r="R38" s="52"/>
    </row>
    <row r="39" spans="2:18" ht="20.25" customHeight="1">
      <c r="B39" s="259" t="s">
        <v>191</v>
      </c>
      <c r="C39" s="259"/>
      <c r="D39" s="258" t="s">
        <v>140</v>
      </c>
      <c r="E39" s="258"/>
      <c r="F39" s="258"/>
      <c r="G39" s="248">
        <v>10</v>
      </c>
      <c r="H39" s="249"/>
      <c r="I39" s="79"/>
      <c r="J39" s="79"/>
      <c r="M39" s="1" t="s">
        <v>143</v>
      </c>
    </row>
    <row r="40" spans="2:18" ht="20.25" customHeight="1">
      <c r="B40" s="259" t="s">
        <v>192</v>
      </c>
      <c r="C40" s="259"/>
      <c r="D40" s="258" t="s">
        <v>143</v>
      </c>
      <c r="E40" s="258"/>
      <c r="F40" s="258"/>
      <c r="G40" s="248">
        <v>8</v>
      </c>
      <c r="H40" s="249"/>
      <c r="I40" s="79"/>
      <c r="J40" s="79"/>
      <c r="O40" s="51"/>
      <c r="P40" s="14"/>
      <c r="Q40" s="52"/>
      <c r="R40" s="52"/>
    </row>
    <row r="41" spans="2:18" ht="19.5" customHeight="1">
      <c r="B41" s="259" t="s">
        <v>193</v>
      </c>
      <c r="C41" s="259"/>
      <c r="D41" s="258" t="s">
        <v>142</v>
      </c>
      <c r="E41" s="258"/>
      <c r="F41" s="258"/>
      <c r="G41" s="248">
        <v>2</v>
      </c>
      <c r="H41" s="249"/>
      <c r="I41" s="79"/>
      <c r="J41" s="79"/>
      <c r="O41" s="51"/>
      <c r="P41" s="14"/>
      <c r="Q41" s="52"/>
      <c r="R41" s="52"/>
    </row>
    <row r="42" spans="2:18" ht="21" customHeight="1">
      <c r="B42" s="261"/>
      <c r="C42" s="261"/>
      <c r="D42" s="262"/>
      <c r="E42" s="262"/>
      <c r="F42" s="262"/>
      <c r="G42" s="250"/>
      <c r="H42" s="251"/>
      <c r="I42" s="79"/>
      <c r="J42" s="79"/>
      <c r="O42" s="51"/>
      <c r="P42" s="14"/>
      <c r="Q42" s="52"/>
      <c r="R42" s="52"/>
    </row>
    <row r="43" spans="2:18" ht="21" customHeight="1">
      <c r="B43" s="261"/>
      <c r="C43" s="261"/>
      <c r="D43" s="262"/>
      <c r="E43" s="262"/>
      <c r="F43" s="262"/>
      <c r="G43" s="250"/>
      <c r="H43" s="251"/>
      <c r="I43" s="79"/>
      <c r="J43" s="79"/>
      <c r="O43" s="51"/>
      <c r="P43" s="14"/>
      <c r="Q43" s="52"/>
      <c r="R43" s="52"/>
    </row>
    <row r="44" spans="2:18" ht="20.25" customHeight="1">
      <c r="B44" s="261"/>
      <c r="C44" s="261"/>
      <c r="D44" s="262"/>
      <c r="E44" s="262"/>
      <c r="F44" s="262"/>
      <c r="G44" s="250"/>
      <c r="H44" s="251"/>
      <c r="I44" s="79"/>
      <c r="J44" s="79"/>
    </row>
    <row r="45" spans="2:18" ht="20.25" customHeight="1" thickBot="1">
      <c r="B45" s="257"/>
      <c r="C45" s="257"/>
      <c r="D45" s="277"/>
      <c r="E45" s="277"/>
      <c r="F45" s="277"/>
      <c r="G45" s="246"/>
      <c r="H45" s="247"/>
      <c r="I45" s="79"/>
      <c r="J45" s="79"/>
    </row>
    <row r="46" spans="2:18" ht="20.25" customHeight="1" thickTop="1">
      <c r="B46" s="81" t="s">
        <v>145</v>
      </c>
      <c r="C46" s="122">
        <f>COUNTA(B36:C45)</f>
        <v>6</v>
      </c>
      <c r="D46" s="254"/>
      <c r="E46" s="255"/>
      <c r="F46" s="256"/>
      <c r="G46" s="82" t="s">
        <v>136</v>
      </c>
      <c r="H46" s="123">
        <f>SUM(G36:H45)</f>
        <v>50</v>
      </c>
      <c r="I46" s="79" t="str">
        <f>IF(H46=E18,"OK","E18セルの値と同じ面積になるように入力してください")</f>
        <v>OK</v>
      </c>
      <c r="J46" s="79"/>
    </row>
    <row r="47" spans="2:18" ht="11.25" customHeight="1">
      <c r="B47" s="79"/>
      <c r="C47" s="83"/>
      <c r="D47" s="83"/>
      <c r="E47" s="83"/>
      <c r="F47" s="83"/>
      <c r="G47" s="83"/>
      <c r="H47" s="83"/>
      <c r="I47" s="79"/>
      <c r="J47" s="79"/>
    </row>
    <row r="48" spans="2:18" ht="20.25" customHeight="1">
      <c r="B48" s="79" t="s">
        <v>135</v>
      </c>
      <c r="C48" s="83"/>
      <c r="D48" s="83"/>
      <c r="E48" s="84"/>
      <c r="F48" s="84"/>
      <c r="G48" s="84"/>
      <c r="H48" s="84"/>
      <c r="I48" s="79"/>
      <c r="J48" s="79"/>
    </row>
    <row r="49" spans="2:13" ht="20.25" customHeight="1">
      <c r="B49" s="263" t="s">
        <v>131</v>
      </c>
      <c r="C49" s="263"/>
      <c r="D49" s="263" t="s">
        <v>132</v>
      </c>
      <c r="E49" s="263"/>
      <c r="F49" s="263"/>
      <c r="G49" s="252" t="s">
        <v>156</v>
      </c>
      <c r="H49" s="253"/>
      <c r="I49" s="79"/>
      <c r="J49" s="79"/>
      <c r="M49" s="1" t="s">
        <v>154</v>
      </c>
    </row>
    <row r="50" spans="2:13" ht="23.25" customHeight="1">
      <c r="B50" s="259" t="s">
        <v>194</v>
      </c>
      <c r="C50" s="260"/>
      <c r="D50" s="258" t="s">
        <v>142</v>
      </c>
      <c r="E50" s="258"/>
      <c r="F50" s="258"/>
      <c r="G50" s="248">
        <v>1.5</v>
      </c>
      <c r="H50" s="249"/>
      <c r="I50" s="79"/>
      <c r="J50" s="79"/>
    </row>
    <row r="51" spans="2:13" ht="23.25" customHeight="1">
      <c r="B51" s="260" t="s">
        <v>195</v>
      </c>
      <c r="C51" s="260"/>
      <c r="D51" s="258" t="s">
        <v>143</v>
      </c>
      <c r="E51" s="258"/>
      <c r="F51" s="258"/>
      <c r="G51" s="248">
        <v>1.5</v>
      </c>
      <c r="H51" s="249"/>
      <c r="I51" s="79"/>
      <c r="J51" s="79"/>
    </row>
    <row r="52" spans="2:13" ht="23.25" customHeight="1" thickBot="1">
      <c r="B52" s="257"/>
      <c r="C52" s="257"/>
      <c r="D52" s="258"/>
      <c r="E52" s="258"/>
      <c r="F52" s="258"/>
      <c r="G52" s="246"/>
      <c r="H52" s="247"/>
      <c r="I52" s="79"/>
      <c r="J52" s="79"/>
    </row>
    <row r="53" spans="2:13" ht="23.25" customHeight="1" thickTop="1">
      <c r="B53" s="81" t="s">
        <v>144</v>
      </c>
      <c r="C53" s="122">
        <f>COUNTA(B50:C52)</f>
        <v>2</v>
      </c>
      <c r="D53" s="254"/>
      <c r="E53" s="255"/>
      <c r="F53" s="256"/>
      <c r="G53" s="82" t="s">
        <v>136</v>
      </c>
      <c r="H53" s="123">
        <f>SUM(G50:H52)</f>
        <v>3</v>
      </c>
      <c r="I53" s="79"/>
      <c r="J53" s="79"/>
    </row>
    <row r="54" spans="2:13" ht="20.25" customHeight="1">
      <c r="B54" s="79"/>
      <c r="C54" s="79"/>
      <c r="D54" s="79"/>
      <c r="E54" s="79"/>
      <c r="F54" s="79"/>
      <c r="G54" s="79"/>
      <c r="H54" s="79"/>
      <c r="I54" s="79"/>
      <c r="J54" s="79"/>
    </row>
    <row r="55" spans="2:13" ht="20.25" customHeight="1"/>
    <row r="56" spans="2:13" ht="20.25" customHeight="1"/>
    <row r="57" spans="2:13" ht="20.25" customHeight="1"/>
    <row r="58" spans="2:13" ht="20.25" customHeight="1"/>
    <row r="59" spans="2:13" ht="18" customHeight="1"/>
    <row r="60" spans="2:13" ht="18" customHeight="1"/>
  </sheetData>
  <mergeCells count="57">
    <mergeCell ref="B45:C45"/>
    <mergeCell ref="D45:F45"/>
    <mergeCell ref="B49:C49"/>
    <mergeCell ref="D49:F49"/>
    <mergeCell ref="B50:C50"/>
    <mergeCell ref="D50:F50"/>
    <mergeCell ref="E11:G11"/>
    <mergeCell ref="C4:H4"/>
    <mergeCell ref="C5:H5"/>
    <mergeCell ref="C6:H6"/>
    <mergeCell ref="C7:H7"/>
    <mergeCell ref="C8:H8"/>
    <mergeCell ref="B35:C35"/>
    <mergeCell ref="D35:F35"/>
    <mergeCell ref="G35:H35"/>
    <mergeCell ref="B13:B21"/>
    <mergeCell ref="C13:C18"/>
    <mergeCell ref="C19:C21"/>
    <mergeCell ref="H13:H18"/>
    <mergeCell ref="D43:F43"/>
    <mergeCell ref="B36:C36"/>
    <mergeCell ref="D36:F36"/>
    <mergeCell ref="B37:C37"/>
    <mergeCell ref="D37:F37"/>
    <mergeCell ref="B39:C39"/>
    <mergeCell ref="D39:F39"/>
    <mergeCell ref="B52:C52"/>
    <mergeCell ref="D52:F52"/>
    <mergeCell ref="D46:F46"/>
    <mergeCell ref="B38:C38"/>
    <mergeCell ref="D38:F38"/>
    <mergeCell ref="B51:C51"/>
    <mergeCell ref="D51:F51"/>
    <mergeCell ref="B40:C40"/>
    <mergeCell ref="D40:F40"/>
    <mergeCell ref="B41:C41"/>
    <mergeCell ref="D41:F41"/>
    <mergeCell ref="B42:C42"/>
    <mergeCell ref="D42:F42"/>
    <mergeCell ref="B44:C44"/>
    <mergeCell ref="D44:F44"/>
    <mergeCell ref="B43:C43"/>
    <mergeCell ref="G52:H52"/>
    <mergeCell ref="G51:H51"/>
    <mergeCell ref="G50:H50"/>
    <mergeCell ref="G49:H49"/>
    <mergeCell ref="D53:F53"/>
    <mergeCell ref="G45:H45"/>
    <mergeCell ref="G39:H39"/>
    <mergeCell ref="G38:H38"/>
    <mergeCell ref="G37:H37"/>
    <mergeCell ref="G36:H36"/>
    <mergeCell ref="G40:H40"/>
    <mergeCell ref="G41:H41"/>
    <mergeCell ref="G42:H42"/>
    <mergeCell ref="G44:H44"/>
    <mergeCell ref="G43:H43"/>
  </mergeCells>
  <phoneticPr fontId="2"/>
  <dataValidations count="3">
    <dataValidation type="list" allowBlank="1" showInputMessage="1" showErrorMessage="1" sqref="P36:P38 P40:P43" xr:uid="{0D60FCE0-98B8-4415-ADE7-A8F6AE9E0E91}">
      <formula1>$U$2:$U$5</formula1>
    </dataValidation>
    <dataValidation type="list" allowBlank="1" showInputMessage="1" showErrorMessage="1" sqref="D36:F45 D50:F52" xr:uid="{5A85F278-4273-4BBD-97C3-ACD48C4E285E}">
      <formula1>$M$36:$M$39</formula1>
    </dataValidation>
    <dataValidation type="list" allowBlank="1" showInputMessage="1" showErrorMessage="1" sqref="H13" xr:uid="{44D94A03-0013-497E-BC5E-7FFA11EAA1B0}">
      <formula1>$J$13:$J$17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scale="68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28B02-B360-4843-9D2B-A24964D7FA42}">
  <sheetPr>
    <pageSetUpPr fitToPage="1"/>
  </sheetPr>
  <dimension ref="B1:I49"/>
  <sheetViews>
    <sheetView view="pageBreakPreview" topLeftCell="A19" zoomScaleNormal="100" zoomScaleSheetLayoutView="100" workbookViewId="0">
      <selection activeCell="J8" sqref="J8"/>
    </sheetView>
  </sheetViews>
  <sheetFormatPr defaultColWidth="9" defaultRowHeight="14.4"/>
  <cols>
    <col min="1" max="1" width="3.6640625" style="1" customWidth="1"/>
    <col min="2" max="2" width="29.44140625" style="1" customWidth="1"/>
    <col min="3" max="3" width="12.88671875" style="1" customWidth="1"/>
    <col min="4" max="4" width="12.21875" style="1" customWidth="1"/>
    <col min="5" max="5" width="20" style="1" customWidth="1"/>
    <col min="6" max="6" width="12.44140625" style="1" customWidth="1"/>
    <col min="7" max="7" width="20.77734375" style="1" customWidth="1"/>
    <col min="8" max="8" width="4" style="1" customWidth="1"/>
    <col min="9" max="11" width="10.6640625" style="1" customWidth="1"/>
    <col min="12" max="12" width="12" style="1" customWidth="1"/>
    <col min="13" max="24" width="10.6640625" style="1" customWidth="1"/>
    <col min="25" max="16384" width="9" style="1"/>
  </cols>
  <sheetData>
    <row r="1" spans="2:9" ht="20.25" customHeight="1">
      <c r="B1" s="79" t="s">
        <v>67</v>
      </c>
      <c r="C1" s="79"/>
      <c r="D1" s="79"/>
      <c r="E1" s="79"/>
      <c r="F1" s="79"/>
      <c r="G1" s="79"/>
      <c r="H1" s="79"/>
    </row>
    <row r="2" spans="2:9" ht="20.25" customHeight="1">
      <c r="B2" s="79" t="s">
        <v>109</v>
      </c>
      <c r="C2" s="79"/>
      <c r="D2" s="79"/>
      <c r="E2" s="79"/>
      <c r="F2" s="79"/>
      <c r="G2" s="79"/>
      <c r="H2" s="79"/>
    </row>
    <row r="3" spans="2:9" ht="20.25" customHeight="1">
      <c r="B3" s="164" t="s">
        <v>200</v>
      </c>
      <c r="C3" s="281" t="s">
        <v>112</v>
      </c>
      <c r="D3" s="281"/>
      <c r="E3" s="281"/>
      <c r="F3" s="281"/>
      <c r="G3" s="281"/>
      <c r="H3" s="79"/>
      <c r="I3" s="1" t="s">
        <v>158</v>
      </c>
    </row>
    <row r="4" spans="2:9" ht="20.25" customHeight="1">
      <c r="B4" s="140"/>
      <c r="C4" s="281" t="s">
        <v>180</v>
      </c>
      <c r="D4" s="281"/>
      <c r="E4" s="281"/>
      <c r="F4" s="281"/>
      <c r="G4" s="281"/>
      <c r="H4" s="79"/>
      <c r="I4" s="1" t="s">
        <v>111</v>
      </c>
    </row>
    <row r="5" spans="2:9" ht="20.25" customHeight="1">
      <c r="B5" s="80" t="s">
        <v>113</v>
      </c>
      <c r="C5" s="79"/>
      <c r="D5" s="79"/>
      <c r="E5" s="79"/>
      <c r="F5" s="79"/>
      <c r="G5" s="79"/>
      <c r="H5" s="79"/>
    </row>
    <row r="6" spans="2:9" ht="10.5" customHeight="1">
      <c r="B6" s="86"/>
      <c r="C6" s="87"/>
      <c r="D6" s="87"/>
      <c r="E6" s="87"/>
      <c r="F6" s="87"/>
      <c r="G6" s="87"/>
      <c r="H6" s="79"/>
    </row>
    <row r="7" spans="2:9" ht="20.25" customHeight="1">
      <c r="B7" s="79" t="s">
        <v>114</v>
      </c>
      <c r="C7" s="79"/>
      <c r="D7" s="79"/>
      <c r="E7" s="79"/>
      <c r="F7" s="79"/>
      <c r="G7" s="79"/>
      <c r="H7" s="79"/>
    </row>
    <row r="8" spans="2:9" ht="20.25" customHeight="1">
      <c r="B8" s="85" t="s">
        <v>115</v>
      </c>
      <c r="C8" s="85" t="s">
        <v>110</v>
      </c>
      <c r="D8" s="263" t="s">
        <v>203</v>
      </c>
      <c r="E8" s="263"/>
      <c r="F8" s="263"/>
      <c r="G8" s="263"/>
    </row>
    <row r="9" spans="2:9" ht="40.5" customHeight="1">
      <c r="B9" s="164" t="s">
        <v>214</v>
      </c>
      <c r="C9" s="166" t="s">
        <v>201</v>
      </c>
      <c r="D9" s="282" t="s">
        <v>215</v>
      </c>
      <c r="E9" s="282"/>
      <c r="F9" s="282"/>
      <c r="G9" s="282"/>
    </row>
    <row r="10" spans="2:9" ht="40.5" customHeight="1">
      <c r="B10" s="164" t="s">
        <v>204</v>
      </c>
      <c r="C10" s="166" t="s">
        <v>206</v>
      </c>
      <c r="D10" s="282" t="s">
        <v>205</v>
      </c>
      <c r="E10" s="283"/>
      <c r="F10" s="283"/>
      <c r="G10" s="283"/>
    </row>
    <row r="11" spans="2:9" ht="40.5" customHeight="1">
      <c r="B11" s="164" t="s">
        <v>207</v>
      </c>
      <c r="C11" s="164" t="s">
        <v>208</v>
      </c>
      <c r="D11" s="283" t="s">
        <v>216</v>
      </c>
      <c r="E11" s="283"/>
      <c r="F11" s="283"/>
      <c r="G11" s="283"/>
    </row>
    <row r="12" spans="2:9" ht="40.5" customHeight="1">
      <c r="B12" s="164" t="s">
        <v>209</v>
      </c>
      <c r="C12" s="166" t="s">
        <v>208</v>
      </c>
      <c r="D12" s="284" t="s">
        <v>217</v>
      </c>
      <c r="E12" s="283"/>
      <c r="F12" s="283"/>
      <c r="G12" s="283"/>
    </row>
    <row r="13" spans="2:9" ht="40.5" customHeight="1">
      <c r="B13" s="165"/>
      <c r="C13" s="165"/>
      <c r="D13" s="285"/>
      <c r="E13" s="285"/>
      <c r="F13" s="285"/>
      <c r="G13" s="285"/>
    </row>
    <row r="14" spans="2:9" ht="6.75" customHeight="1">
      <c r="B14" s="88"/>
      <c r="C14" s="88"/>
      <c r="D14" s="89"/>
      <c r="E14" s="89"/>
      <c r="F14" s="79"/>
    </row>
    <row r="15" spans="2:9" ht="20.25" customHeight="1">
      <c r="B15" s="79" t="s">
        <v>178</v>
      </c>
      <c r="C15" s="79"/>
      <c r="D15" s="79"/>
      <c r="E15" s="79"/>
      <c r="F15" s="79"/>
    </row>
    <row r="16" spans="2:9" ht="20.25" customHeight="1">
      <c r="B16" s="85" t="s">
        <v>115</v>
      </c>
      <c r="C16" s="85" t="s">
        <v>110</v>
      </c>
      <c r="D16" s="263" t="s">
        <v>203</v>
      </c>
      <c r="E16" s="263"/>
      <c r="F16" s="263"/>
      <c r="G16" s="263"/>
    </row>
    <row r="17" spans="2:8" ht="37.5" customHeight="1">
      <c r="B17" s="107"/>
      <c r="C17" s="107"/>
      <c r="D17" s="278"/>
      <c r="E17" s="278"/>
      <c r="F17" s="278"/>
      <c r="G17" s="278"/>
    </row>
    <row r="18" spans="2:8" ht="37.5" customHeight="1">
      <c r="B18" s="107"/>
      <c r="C18" s="107"/>
      <c r="D18" s="278"/>
      <c r="E18" s="278"/>
      <c r="F18" s="278"/>
      <c r="G18" s="278"/>
    </row>
    <row r="19" spans="2:8" ht="37.5" customHeight="1">
      <c r="B19" s="107"/>
      <c r="C19" s="107"/>
      <c r="D19" s="278"/>
      <c r="E19" s="278"/>
      <c r="F19" s="278"/>
      <c r="G19" s="278"/>
    </row>
    <row r="20" spans="2:8" ht="37.5" customHeight="1">
      <c r="B20" s="107"/>
      <c r="C20" s="107"/>
      <c r="D20" s="278"/>
      <c r="E20" s="278"/>
      <c r="F20" s="278"/>
      <c r="G20" s="278"/>
    </row>
    <row r="21" spans="2:8" ht="39.75" customHeight="1">
      <c r="B21" s="112"/>
      <c r="C21" s="112"/>
      <c r="D21" s="285"/>
      <c r="E21" s="285"/>
      <c r="F21" s="285"/>
      <c r="G21" s="285"/>
    </row>
    <row r="22" spans="2:8" ht="9" customHeight="1">
      <c r="B22" s="79"/>
      <c r="C22" s="79"/>
      <c r="D22" s="79"/>
      <c r="E22" s="79"/>
      <c r="F22" s="79"/>
    </row>
    <row r="23" spans="2:8" ht="20.25" customHeight="1">
      <c r="B23" s="79" t="s">
        <v>123</v>
      </c>
      <c r="C23" s="79"/>
      <c r="D23" s="79"/>
      <c r="E23" s="79"/>
      <c r="F23" s="79"/>
    </row>
    <row r="24" spans="2:8" ht="20.25" customHeight="1">
      <c r="B24" s="85" t="s">
        <v>220</v>
      </c>
      <c r="C24" s="85" t="s">
        <v>110</v>
      </c>
      <c r="D24" s="263" t="s">
        <v>203</v>
      </c>
      <c r="E24" s="263"/>
      <c r="F24" s="263"/>
      <c r="G24" s="263"/>
    </row>
    <row r="25" spans="2:8" ht="31.5" customHeight="1">
      <c r="B25" s="190" t="s">
        <v>210</v>
      </c>
      <c r="C25" s="165" t="s">
        <v>211</v>
      </c>
      <c r="D25" s="286" t="s">
        <v>218</v>
      </c>
      <c r="E25" s="286"/>
      <c r="F25" s="286"/>
      <c r="G25" s="286"/>
    </row>
    <row r="26" spans="2:8" ht="10.5" customHeight="1">
      <c r="B26" s="88"/>
      <c r="C26" s="88"/>
      <c r="D26" s="88"/>
      <c r="E26" s="89"/>
      <c r="F26" s="89"/>
      <c r="G26" s="89"/>
      <c r="H26" s="79"/>
    </row>
    <row r="27" spans="2:8" ht="20.25" customHeight="1">
      <c r="B27" s="1" t="s">
        <v>68</v>
      </c>
    </row>
    <row r="28" spans="2:8" ht="20.25" customHeight="1">
      <c r="B28" s="79" t="s">
        <v>18</v>
      </c>
      <c r="C28" s="79"/>
      <c r="D28" s="79"/>
      <c r="E28" s="79"/>
      <c r="F28" s="79"/>
      <c r="G28" s="79"/>
      <c r="H28" s="79"/>
    </row>
    <row r="29" spans="2:8" ht="20.25" customHeight="1">
      <c r="B29" s="79" t="s">
        <v>212</v>
      </c>
      <c r="C29" s="79"/>
      <c r="D29" s="79"/>
      <c r="E29" s="79"/>
      <c r="F29" s="79"/>
      <c r="G29" s="79"/>
      <c r="H29" s="79"/>
    </row>
    <row r="30" spans="2:8" ht="20.25" customHeight="1">
      <c r="B30" s="263" t="s">
        <v>159</v>
      </c>
      <c r="C30" s="279" t="s">
        <v>161</v>
      </c>
      <c r="D30" s="263" t="s">
        <v>20</v>
      </c>
      <c r="E30" s="263"/>
      <c r="F30" s="263"/>
    </row>
    <row r="31" spans="2:8" ht="50.25" customHeight="1">
      <c r="B31" s="263"/>
      <c r="C31" s="279"/>
      <c r="D31" s="90" t="s">
        <v>162</v>
      </c>
      <c r="E31" s="85" t="s">
        <v>19</v>
      </c>
      <c r="F31" s="209" t="s">
        <v>236</v>
      </c>
    </row>
    <row r="32" spans="2:8" ht="29.25" customHeight="1">
      <c r="B32" s="164" t="s">
        <v>214</v>
      </c>
      <c r="C32" s="188">
        <v>1100000</v>
      </c>
      <c r="D32" s="189">
        <v>500000</v>
      </c>
      <c r="E32" s="189">
        <v>0</v>
      </c>
      <c r="F32" s="124">
        <f>C32-D32-E32</f>
        <v>600000</v>
      </c>
    </row>
    <row r="33" spans="2:8" ht="29.25" customHeight="1">
      <c r="B33" s="164" t="s">
        <v>204</v>
      </c>
      <c r="C33" s="188">
        <v>880000</v>
      </c>
      <c r="D33" s="189">
        <v>400000</v>
      </c>
      <c r="E33" s="189">
        <v>0</v>
      </c>
      <c r="F33" s="124">
        <f t="shared" ref="F33:F36" si="0">C33-D33-E33</f>
        <v>480000</v>
      </c>
    </row>
    <row r="34" spans="2:8" ht="29.25" customHeight="1">
      <c r="B34" s="164" t="s">
        <v>207</v>
      </c>
      <c r="C34" s="188">
        <v>440000</v>
      </c>
      <c r="D34" s="189">
        <v>200000</v>
      </c>
      <c r="E34" s="189">
        <v>0</v>
      </c>
      <c r="F34" s="124">
        <f t="shared" si="0"/>
        <v>240000</v>
      </c>
    </row>
    <row r="35" spans="2:8" ht="29.25" customHeight="1">
      <c r="B35" s="164" t="s">
        <v>209</v>
      </c>
      <c r="C35" s="188">
        <v>330000</v>
      </c>
      <c r="D35" s="189">
        <v>150000</v>
      </c>
      <c r="E35" s="189">
        <v>0</v>
      </c>
      <c r="F35" s="124">
        <f t="shared" si="0"/>
        <v>180000</v>
      </c>
    </row>
    <row r="36" spans="2:8" ht="29.25" customHeight="1" thickBot="1">
      <c r="B36" s="113"/>
      <c r="C36" s="114"/>
      <c r="D36" s="115"/>
      <c r="E36" s="115"/>
      <c r="F36" s="125">
        <f t="shared" si="0"/>
        <v>0</v>
      </c>
    </row>
    <row r="37" spans="2:8" ht="26.25" customHeight="1" thickTop="1">
      <c r="B37" s="182" t="s">
        <v>160</v>
      </c>
      <c r="C37" s="183">
        <f>SUM(C32:C36)</f>
        <v>2750000</v>
      </c>
      <c r="D37" s="183">
        <f t="shared" ref="D37:E37" si="1">SUM(D32:D36)</f>
        <v>1250000</v>
      </c>
      <c r="E37" s="183">
        <f t="shared" si="1"/>
        <v>0</v>
      </c>
      <c r="F37" s="184">
        <f>C37-D37-E37</f>
        <v>1500000</v>
      </c>
      <c r="G37" s="13"/>
    </row>
    <row r="38" spans="2:8" ht="12" customHeight="1">
      <c r="B38" s="86"/>
      <c r="C38" s="180"/>
      <c r="D38" s="180"/>
      <c r="E38" s="180"/>
      <c r="F38" s="181"/>
      <c r="G38" s="15"/>
    </row>
    <row r="39" spans="2:8" ht="24.75" customHeight="1">
      <c r="B39" s="186" t="s">
        <v>213</v>
      </c>
      <c r="C39" s="185"/>
      <c r="D39" s="185"/>
      <c r="E39" s="185"/>
      <c r="F39" s="185"/>
      <c r="G39" s="185"/>
      <c r="H39" s="185"/>
    </row>
    <row r="40" spans="2:8" ht="20.25" customHeight="1">
      <c r="B40" s="263" t="s">
        <v>159</v>
      </c>
      <c r="C40" s="279" t="s">
        <v>161</v>
      </c>
      <c r="D40" s="263" t="s">
        <v>20</v>
      </c>
      <c r="E40" s="263"/>
      <c r="F40" s="263"/>
    </row>
    <row r="41" spans="2:8" ht="50.25" customHeight="1">
      <c r="B41" s="263"/>
      <c r="C41" s="279"/>
      <c r="D41" s="143" t="s">
        <v>250</v>
      </c>
      <c r="E41" s="142" t="s">
        <v>19</v>
      </c>
      <c r="F41" s="211" t="s">
        <v>241</v>
      </c>
    </row>
    <row r="42" spans="2:8" ht="29.25" customHeight="1">
      <c r="B42" s="142" t="s">
        <v>219</v>
      </c>
      <c r="C42" s="188">
        <v>1540000</v>
      </c>
      <c r="D42" s="189">
        <v>700000</v>
      </c>
      <c r="E42" s="189">
        <v>0</v>
      </c>
      <c r="F42" s="124">
        <f>C42-D42-E42</f>
        <v>840000</v>
      </c>
    </row>
    <row r="43" spans="2:8" ht="14.25" customHeight="1">
      <c r="B43" s="87" t="s">
        <v>249</v>
      </c>
      <c r="C43" s="180"/>
      <c r="D43" s="180"/>
      <c r="E43" s="180"/>
      <c r="F43" s="181"/>
      <c r="G43" s="15"/>
    </row>
    <row r="44" spans="2:8" ht="20.25" customHeight="1">
      <c r="B44" s="1" t="s">
        <v>237</v>
      </c>
    </row>
    <row r="45" spans="2:8" ht="20.25" customHeight="1">
      <c r="B45" s="50" t="s">
        <v>31</v>
      </c>
      <c r="C45" s="280" t="s">
        <v>247</v>
      </c>
      <c r="D45" s="280"/>
      <c r="E45" s="280"/>
      <c r="F45" s="280"/>
    </row>
    <row r="46" spans="2:8" ht="20.25" customHeight="1">
      <c r="B46" s="164" t="s">
        <v>246</v>
      </c>
      <c r="C46" s="259" t="s">
        <v>248</v>
      </c>
      <c r="D46" s="260"/>
      <c r="E46" s="260"/>
      <c r="F46" s="260"/>
    </row>
    <row r="47" spans="2:8" ht="8.25" customHeight="1"/>
    <row r="48" spans="2:8" ht="18" customHeight="1"/>
    <row r="49" ht="18" customHeight="1"/>
  </sheetData>
  <mergeCells count="24">
    <mergeCell ref="C45:F45"/>
    <mergeCell ref="C46:F46"/>
    <mergeCell ref="D18:G18"/>
    <mergeCell ref="C3:G3"/>
    <mergeCell ref="C4:G4"/>
    <mergeCell ref="D8:G8"/>
    <mergeCell ref="D9:G9"/>
    <mergeCell ref="D10:G10"/>
    <mergeCell ref="D11:G11"/>
    <mergeCell ref="D12:G12"/>
    <mergeCell ref="D19:G19"/>
    <mergeCell ref="D20:G20"/>
    <mergeCell ref="D21:G21"/>
    <mergeCell ref="D24:G24"/>
    <mergeCell ref="D25:G25"/>
    <mergeCell ref="D13:G13"/>
    <mergeCell ref="D17:G17"/>
    <mergeCell ref="D16:G16"/>
    <mergeCell ref="B40:B41"/>
    <mergeCell ref="C40:C41"/>
    <mergeCell ref="D40:F40"/>
    <mergeCell ref="C30:C31"/>
    <mergeCell ref="D30:F30"/>
    <mergeCell ref="B30:B31"/>
  </mergeCells>
  <phoneticPr fontId="2"/>
  <dataValidations count="2">
    <dataValidation type="list" allowBlank="1" showInputMessage="1" showErrorMessage="1" sqref="B6" xr:uid="{8B89B93A-889E-45BE-AD19-DAE659423515}">
      <formula1>$J$51:$J$52</formula1>
    </dataValidation>
    <dataValidation type="list" allowBlank="1" showInputMessage="1" showErrorMessage="1" sqref="B3:B4" xr:uid="{FFEBF2C2-3435-4FC2-8054-A7335162BEFC}">
      <formula1>$I$4</formula1>
    </dataValidation>
  </dataValidations>
  <printOptions horizontalCentered="1"/>
  <pageMargins left="0.78740157480314965" right="0.78740157480314965" top="0.39370078740157483" bottom="0.39370078740157483" header="0.39370078740157483" footer="0.39370078740157483"/>
  <pageSetup paperSize="9" scale="70" orientation="portrait" cellComments="asDisplayed" r:id="rId1"/>
  <colBreaks count="1" manualBreakCount="1">
    <brk id="6" max="5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T53"/>
  <sheetViews>
    <sheetView view="pageBreakPreview" zoomScale="85" zoomScaleNormal="100" zoomScaleSheetLayoutView="85" workbookViewId="0">
      <selection activeCell="E43" sqref="E43"/>
    </sheetView>
  </sheetViews>
  <sheetFormatPr defaultColWidth="9" defaultRowHeight="14.4"/>
  <cols>
    <col min="1" max="1" width="5.33203125" style="1" customWidth="1"/>
    <col min="2" max="2" width="8.109375" style="1" customWidth="1"/>
    <col min="3" max="3" width="9" style="1" bestFit="1" customWidth="1"/>
    <col min="4" max="4" width="16.77734375" style="1" customWidth="1"/>
    <col min="5" max="7" width="15.88671875" style="1" customWidth="1"/>
    <col min="8" max="8" width="14.21875" style="1" customWidth="1"/>
    <col min="9" max="9" width="12.109375" style="1" bestFit="1" customWidth="1"/>
    <col min="10" max="10" width="10.77734375" style="1" customWidth="1"/>
    <col min="11" max="11" width="18.44140625" style="1" customWidth="1"/>
    <col min="12" max="12" width="15.88671875" style="1" customWidth="1"/>
    <col min="13" max="13" width="20.6640625" style="1" customWidth="1"/>
    <col min="14" max="25" width="10.6640625" style="1" customWidth="1"/>
    <col min="26" max="16384" width="9" style="1"/>
  </cols>
  <sheetData>
    <row r="1" spans="2:20" ht="20.25" customHeight="1">
      <c r="B1" s="15" t="s">
        <v>69</v>
      </c>
      <c r="C1" s="15"/>
      <c r="D1" s="14"/>
      <c r="E1" s="14"/>
      <c r="F1" s="14"/>
      <c r="G1" s="14"/>
    </row>
    <row r="2" spans="2:20" ht="20.25" customHeight="1">
      <c r="B2" s="39" t="s">
        <v>108</v>
      </c>
      <c r="C2" s="39"/>
      <c r="D2" s="39"/>
      <c r="E2" s="39"/>
      <c r="F2" s="39"/>
      <c r="G2" s="39"/>
      <c r="H2" s="39"/>
      <c r="I2" s="39"/>
      <c r="J2" s="39"/>
      <c r="K2" s="40"/>
      <c r="N2" s="14"/>
    </row>
    <row r="3" spans="2:20" ht="20.25" customHeight="1">
      <c r="B3" s="39" t="s">
        <v>116</v>
      </c>
      <c r="C3" s="39"/>
      <c r="D3" s="39"/>
      <c r="E3" s="39"/>
      <c r="F3" s="39"/>
      <c r="G3" s="39"/>
      <c r="H3" s="39"/>
      <c r="I3" s="39"/>
      <c r="J3" s="39"/>
      <c r="K3" s="40"/>
      <c r="N3" s="14"/>
    </row>
    <row r="4" spans="2:20" ht="20.25" customHeight="1">
      <c r="B4" s="39"/>
      <c r="C4" s="39" t="s">
        <v>251</v>
      </c>
      <c r="E4" s="39"/>
      <c r="F4" s="39"/>
      <c r="G4" s="39"/>
      <c r="H4" s="39"/>
      <c r="I4" s="39"/>
      <c r="J4" s="39"/>
      <c r="K4" s="92"/>
      <c r="N4" s="14"/>
    </row>
    <row r="5" spans="2:20" ht="52.5" customHeight="1">
      <c r="C5" s="287" t="s">
        <v>273</v>
      </c>
      <c r="D5" s="288"/>
      <c r="E5" s="60" t="s">
        <v>275</v>
      </c>
      <c r="F5" s="60" t="s">
        <v>276</v>
      </c>
      <c r="G5" s="60" t="s">
        <v>277</v>
      </c>
      <c r="H5" s="60" t="s">
        <v>274</v>
      </c>
      <c r="I5" s="61" t="s">
        <v>127</v>
      </c>
      <c r="J5" s="61" t="s">
        <v>117</v>
      </c>
      <c r="K5" s="61" t="s">
        <v>128</v>
      </c>
      <c r="L5" s="39"/>
      <c r="M5" s="39"/>
      <c r="N5" s="39"/>
      <c r="O5" s="39"/>
      <c r="P5" s="39"/>
      <c r="Q5" s="40"/>
      <c r="T5" s="14"/>
    </row>
    <row r="6" spans="2:20" ht="21.75" customHeight="1">
      <c r="B6" s="39"/>
      <c r="C6" s="141" t="s">
        <v>196</v>
      </c>
      <c r="D6" s="191">
        <v>10</v>
      </c>
      <c r="E6" s="68"/>
      <c r="F6" s="68"/>
      <c r="G6" s="68"/>
      <c r="H6" s="191">
        <v>15</v>
      </c>
      <c r="I6" s="104">
        <f>E6-D6</f>
        <v>-10</v>
      </c>
      <c r="J6" s="105">
        <f>(E6-D6)/(H6-D6)</f>
        <v>-2</v>
      </c>
      <c r="K6" s="171" t="str">
        <f>IF(J6&gt;=0.8,"達成","未達")</f>
        <v>未達</v>
      </c>
      <c r="L6" s="39"/>
      <c r="M6" s="39"/>
      <c r="N6" s="39"/>
      <c r="O6" s="39"/>
      <c r="P6" s="39"/>
      <c r="Q6" s="40"/>
      <c r="T6" s="14"/>
    </row>
    <row r="7" spans="2:20" ht="22.5" customHeight="1">
      <c r="B7" s="39"/>
      <c r="C7" s="141" t="s">
        <v>197</v>
      </c>
      <c r="D7" s="192">
        <v>10</v>
      </c>
      <c r="E7" s="168"/>
      <c r="F7" s="167"/>
      <c r="G7" s="168"/>
      <c r="H7" s="192">
        <v>10</v>
      </c>
      <c r="I7" s="104">
        <f>E7-D7</f>
        <v>-10</v>
      </c>
      <c r="J7" s="105" t="e">
        <f>(E7-D7)/(H7-D7)</f>
        <v>#DIV/0!</v>
      </c>
      <c r="K7" s="172" t="e">
        <f>IF(J7&gt;=0.8,"達成","未達")</f>
        <v>#DIV/0!</v>
      </c>
      <c r="L7" s="39"/>
      <c r="M7" s="39"/>
      <c r="N7" s="39"/>
      <c r="O7" s="39"/>
      <c r="P7" s="39"/>
      <c r="Q7" s="40"/>
      <c r="T7" s="14"/>
    </row>
    <row r="8" spans="2:20" ht="21" customHeight="1">
      <c r="B8" s="39"/>
      <c r="C8" s="141" t="s">
        <v>198</v>
      </c>
      <c r="D8" s="192">
        <v>0</v>
      </c>
      <c r="E8" s="168"/>
      <c r="F8" s="167"/>
      <c r="G8" s="168"/>
      <c r="H8" s="192">
        <v>8</v>
      </c>
      <c r="I8" s="104">
        <f>E8-D8</f>
        <v>0</v>
      </c>
      <c r="J8" s="105">
        <f>(E8-D8)/(H8-D8)</f>
        <v>0</v>
      </c>
      <c r="K8" s="173" t="str">
        <f>IF(J8&gt;=0.8,"達成","未達")</f>
        <v>未達</v>
      </c>
      <c r="L8" s="39"/>
      <c r="M8" s="39"/>
      <c r="N8" s="39"/>
      <c r="O8" s="39"/>
      <c r="P8" s="39"/>
      <c r="Q8" s="40"/>
      <c r="T8" s="14"/>
    </row>
    <row r="9" spans="2:20" ht="27" customHeight="1" thickBot="1">
      <c r="B9" s="39"/>
      <c r="C9" s="141" t="s">
        <v>199</v>
      </c>
      <c r="D9" s="170">
        <f t="shared" ref="D9:I9" si="0">SUM(D6:D8)</f>
        <v>20</v>
      </c>
      <c r="E9" s="104">
        <f t="shared" si="0"/>
        <v>0</v>
      </c>
      <c r="F9" s="178">
        <f t="shared" si="0"/>
        <v>0</v>
      </c>
      <c r="G9" s="170">
        <f t="shared" si="0"/>
        <v>0</v>
      </c>
      <c r="H9" s="170">
        <f t="shared" si="0"/>
        <v>33</v>
      </c>
      <c r="I9" s="169">
        <f t="shared" si="0"/>
        <v>-20</v>
      </c>
      <c r="J9" s="105">
        <f>(E9-D9)/(H9-D9)</f>
        <v>-1.5384615384615385</v>
      </c>
      <c r="K9" s="128" t="str">
        <f>IF(J9&gt;=0.8,"達成","未達")</f>
        <v>未達</v>
      </c>
      <c r="L9" s="39"/>
      <c r="M9" s="39"/>
      <c r="N9" s="39"/>
      <c r="O9" s="39"/>
      <c r="P9" s="39"/>
      <c r="Q9" s="40"/>
      <c r="T9" s="14"/>
    </row>
    <row r="10" spans="2:20" ht="20.25" customHeight="1">
      <c r="B10" s="15"/>
      <c r="C10" s="95"/>
      <c r="D10" s="100" t="s">
        <v>163</v>
      </c>
      <c r="E10" s="94"/>
      <c r="F10" s="94"/>
      <c r="G10" s="101" t="s">
        <v>168</v>
      </c>
      <c r="H10" s="101" t="s">
        <v>164</v>
      </c>
      <c r="I10" s="174"/>
      <c r="J10" s="102"/>
      <c r="K10" s="103" t="s">
        <v>165</v>
      </c>
      <c r="L10" s="39"/>
      <c r="M10" s="39"/>
      <c r="N10" s="39"/>
      <c r="O10" s="39"/>
      <c r="P10" s="39"/>
      <c r="Q10" s="40"/>
      <c r="T10" s="14"/>
    </row>
    <row r="11" spans="2:20" ht="21.75" customHeight="1" thickBot="1">
      <c r="B11" s="93"/>
      <c r="C11" s="96"/>
      <c r="D11" s="127">
        <f>D9/0.2</f>
        <v>100</v>
      </c>
      <c r="E11" s="70"/>
      <c r="F11" s="70"/>
      <c r="G11" s="126">
        <f>H9-D9</f>
        <v>13</v>
      </c>
      <c r="H11" s="126">
        <f>(H9-D9)/0.1</f>
        <v>130</v>
      </c>
      <c r="I11" s="70"/>
      <c r="J11" s="71"/>
      <c r="K11" s="129">
        <f>D11+H11</f>
        <v>230</v>
      </c>
      <c r="L11" s="39"/>
      <c r="M11" s="39"/>
      <c r="N11" s="39"/>
      <c r="O11" s="39"/>
      <c r="P11" s="39"/>
      <c r="Q11" s="40"/>
      <c r="T11" s="14"/>
    </row>
    <row r="12" spans="2:20" ht="21.75" customHeight="1">
      <c r="B12" s="93"/>
      <c r="C12" s="69" t="s">
        <v>257</v>
      </c>
      <c r="D12" s="175"/>
      <c r="E12" s="70"/>
      <c r="F12" s="70"/>
      <c r="G12" s="70"/>
      <c r="H12" s="70"/>
      <c r="I12" s="70"/>
      <c r="J12" s="71"/>
      <c r="K12" s="176"/>
      <c r="L12" s="39"/>
      <c r="M12" s="39"/>
      <c r="N12" s="39"/>
      <c r="O12" s="39"/>
      <c r="P12" s="39"/>
      <c r="Q12" s="40"/>
      <c r="T12" s="14"/>
    </row>
    <row r="13" spans="2:20" ht="41.25" customHeight="1">
      <c r="B13" s="93"/>
      <c r="C13" s="287" t="str">
        <f>C5</f>
        <v>現状
（令和６年度）
事業実施前年度</v>
      </c>
      <c r="D13" s="288"/>
      <c r="E13" s="60" t="str">
        <f>E5</f>
        <v>1年後実績
（令和８年度）</v>
      </c>
      <c r="F13" s="60" t="str">
        <f t="shared" ref="F13:H13" si="1">F5</f>
        <v>2年後実績
（令和９年度）</v>
      </c>
      <c r="G13" s="60" t="str">
        <f t="shared" si="1"/>
        <v>３年後実績
（令和１０年度）
目標年度</v>
      </c>
      <c r="H13" s="60" t="str">
        <f t="shared" si="1"/>
        <v>　目標値
（令和１０年度）</v>
      </c>
      <c r="I13" s="61" t="s">
        <v>127</v>
      </c>
      <c r="J13" s="61" t="s">
        <v>117</v>
      </c>
      <c r="K13" s="61" t="s">
        <v>128</v>
      </c>
      <c r="L13" s="212" t="s">
        <v>238</v>
      </c>
      <c r="M13" s="39"/>
      <c r="N13" s="39"/>
      <c r="O13" s="39"/>
      <c r="P13" s="39"/>
      <c r="Q13" s="40"/>
      <c r="T13" s="14"/>
    </row>
    <row r="14" spans="2:20" ht="21.75" customHeight="1">
      <c r="B14" s="93"/>
      <c r="C14" s="141" t="s">
        <v>196</v>
      </c>
      <c r="D14" s="195">
        <v>8400</v>
      </c>
      <c r="E14" s="200"/>
      <c r="F14" s="200"/>
      <c r="G14" s="200"/>
      <c r="H14" s="195">
        <v>12600</v>
      </c>
      <c r="I14" s="106">
        <f>E14-D14</f>
        <v>-8400</v>
      </c>
      <c r="J14" s="105">
        <f>(E14-D14)/(H14-D14)</f>
        <v>-2</v>
      </c>
      <c r="K14" s="171" t="str">
        <f>IF(J14&gt;=0.8,"達成","未達")</f>
        <v>未達</v>
      </c>
      <c r="L14" s="213">
        <v>7000</v>
      </c>
      <c r="M14" s="39"/>
      <c r="N14" s="39"/>
      <c r="O14" s="39"/>
      <c r="P14" s="39"/>
      <c r="Q14" s="40"/>
      <c r="T14" s="14"/>
    </row>
    <row r="15" spans="2:20" ht="21.75" customHeight="1">
      <c r="B15" s="93"/>
      <c r="C15" s="141" t="s">
        <v>197</v>
      </c>
      <c r="D15" s="196">
        <v>8400</v>
      </c>
      <c r="E15" s="201"/>
      <c r="F15" s="202"/>
      <c r="G15" s="201"/>
      <c r="H15" s="196">
        <v>8400</v>
      </c>
      <c r="I15" s="106">
        <f>E15-D15</f>
        <v>-8400</v>
      </c>
      <c r="J15" s="105" t="e">
        <f>(E15-D15)/(H15-D15)</f>
        <v>#DIV/0!</v>
      </c>
      <c r="K15" s="172" t="e">
        <f>IF(J15&gt;=0.8,"達成","未達")</f>
        <v>#DIV/0!</v>
      </c>
      <c r="L15" s="213">
        <v>7000</v>
      </c>
      <c r="M15" s="39"/>
      <c r="N15" s="39"/>
      <c r="O15" s="39"/>
      <c r="P15" s="39"/>
      <c r="Q15" s="40"/>
      <c r="T15" s="14"/>
    </row>
    <row r="16" spans="2:20" ht="21.75" customHeight="1">
      <c r="B16" s="93"/>
      <c r="C16" s="141" t="s">
        <v>198</v>
      </c>
      <c r="D16" s="195">
        <v>0</v>
      </c>
      <c r="E16" s="200"/>
      <c r="F16" s="203"/>
      <c r="G16" s="200"/>
      <c r="H16" s="195">
        <v>4200</v>
      </c>
      <c r="I16" s="106">
        <f>E16-D16</f>
        <v>0</v>
      </c>
      <c r="J16" s="105">
        <f>(E16-D16)/(H16-D16)</f>
        <v>0</v>
      </c>
      <c r="K16" s="173" t="str">
        <f>IF(J16&gt;=0.8,"達成","未達")</f>
        <v>未達</v>
      </c>
      <c r="L16" s="213">
        <v>7000</v>
      </c>
      <c r="M16" s="39"/>
      <c r="N16" s="39"/>
      <c r="O16" s="39"/>
      <c r="P16" s="39"/>
      <c r="Q16" s="40"/>
      <c r="T16" s="14"/>
    </row>
    <row r="17" spans="2:20" ht="21.75" customHeight="1">
      <c r="B17" s="93"/>
      <c r="C17" s="141" t="s">
        <v>199</v>
      </c>
      <c r="D17" s="104">
        <f t="shared" ref="D17:I17" si="2">SUM(D14:D16)</f>
        <v>16800</v>
      </c>
      <c r="E17" s="104">
        <f t="shared" si="2"/>
        <v>0</v>
      </c>
      <c r="F17" s="179">
        <f t="shared" si="2"/>
        <v>0</v>
      </c>
      <c r="G17" s="104">
        <f t="shared" si="2"/>
        <v>0</v>
      </c>
      <c r="H17" s="104">
        <f>SUM(H14:H16)</f>
        <v>25200</v>
      </c>
      <c r="I17" s="193">
        <f t="shared" si="2"/>
        <v>-16800</v>
      </c>
      <c r="J17" s="105">
        <f>(E17-D17)/(H17-D17)</f>
        <v>-2</v>
      </c>
      <c r="K17" s="171" t="str">
        <f>IF(J17&gt;=0.8,"達成","未達")</f>
        <v>未達</v>
      </c>
      <c r="L17" s="39"/>
      <c r="M17" s="39"/>
      <c r="N17" s="39"/>
      <c r="O17" s="39"/>
      <c r="P17" s="39"/>
      <c r="Q17" s="40"/>
      <c r="T17" s="14"/>
    </row>
    <row r="18" spans="2:20" ht="20.55" customHeight="1">
      <c r="B18" s="93"/>
      <c r="C18" s="219" t="s">
        <v>252</v>
      </c>
      <c r="D18" s="15"/>
      <c r="E18" s="70"/>
      <c r="F18" s="70"/>
      <c r="G18" s="70"/>
      <c r="H18" s="70"/>
      <c r="I18" s="70"/>
      <c r="J18" s="71"/>
      <c r="K18" s="97"/>
      <c r="L18" s="39"/>
      <c r="M18" s="39"/>
      <c r="N18" s="39"/>
      <c r="O18" s="39"/>
      <c r="P18" s="39"/>
      <c r="Q18" s="40"/>
      <c r="T18" s="14"/>
    </row>
    <row r="19" spans="2:20" ht="20.25" customHeight="1">
      <c r="B19" s="39" t="s">
        <v>179</v>
      </c>
      <c r="C19" s="39"/>
      <c r="D19" s="39"/>
      <c r="E19" s="39"/>
      <c r="F19" s="39"/>
      <c r="G19" s="39"/>
      <c r="H19" s="91"/>
      <c r="I19" s="39"/>
      <c r="J19" s="39"/>
      <c r="K19" s="40"/>
      <c r="N19" s="14"/>
    </row>
    <row r="20" spans="2:20" ht="20.25" customHeight="1">
      <c r="B20" s="39"/>
      <c r="C20" s="39" t="s">
        <v>253</v>
      </c>
      <c r="D20" s="39"/>
      <c r="E20" s="39"/>
      <c r="F20" s="39"/>
      <c r="G20" s="39"/>
      <c r="H20" s="39"/>
      <c r="I20" s="39"/>
      <c r="J20" s="39"/>
      <c r="K20" s="40"/>
      <c r="N20" s="14"/>
    </row>
    <row r="21" spans="2:20" ht="52.5" customHeight="1">
      <c r="C21" s="287" t="s">
        <v>125</v>
      </c>
      <c r="D21" s="288"/>
      <c r="E21" s="60" t="s">
        <v>118</v>
      </c>
      <c r="F21" s="60" t="s">
        <v>119</v>
      </c>
      <c r="G21" s="60" t="s">
        <v>121</v>
      </c>
      <c r="H21" s="60" t="s">
        <v>120</v>
      </c>
      <c r="I21" s="61" t="s">
        <v>127</v>
      </c>
      <c r="J21" s="61" t="s">
        <v>117</v>
      </c>
      <c r="K21" s="61" t="s">
        <v>128</v>
      </c>
      <c r="L21" s="39"/>
      <c r="M21" s="39"/>
      <c r="N21" s="39"/>
      <c r="O21" s="39"/>
      <c r="P21" s="39"/>
      <c r="Q21" s="40"/>
      <c r="T21" s="14"/>
    </row>
    <row r="22" spans="2:20" ht="21.75" customHeight="1">
      <c r="B22" s="39"/>
      <c r="C22" s="141" t="s">
        <v>196</v>
      </c>
      <c r="D22" s="194"/>
      <c r="E22" s="200"/>
      <c r="F22" s="200"/>
      <c r="G22" s="200"/>
      <c r="H22" s="194"/>
      <c r="I22" s="106">
        <f>E22-D22</f>
        <v>0</v>
      </c>
      <c r="J22" s="105" t="e">
        <f>(E22-D22)/(H22-D22)</f>
        <v>#DIV/0!</v>
      </c>
      <c r="K22" s="171" t="e">
        <f>IF(J22&gt;=0.8,"達成","未達")</f>
        <v>#DIV/0!</v>
      </c>
      <c r="L22" s="39"/>
      <c r="M22" s="39"/>
      <c r="N22" s="39"/>
      <c r="O22" s="39"/>
      <c r="P22" s="39"/>
      <c r="Q22" s="40"/>
      <c r="T22" s="14"/>
    </row>
    <row r="23" spans="2:20" ht="22.5" customHeight="1">
      <c r="B23" s="39"/>
      <c r="C23" s="141" t="s">
        <v>197</v>
      </c>
      <c r="D23" s="220"/>
      <c r="E23" s="201"/>
      <c r="F23" s="202"/>
      <c r="G23" s="201"/>
      <c r="H23" s="220"/>
      <c r="I23" s="106">
        <f>E23-D23</f>
        <v>0</v>
      </c>
      <c r="J23" s="105" t="e">
        <f>(E23-D23)/(H23-D23)</f>
        <v>#DIV/0!</v>
      </c>
      <c r="K23" s="172" t="e">
        <f>IF(J23&gt;=0.8,"達成","未達")</f>
        <v>#DIV/0!</v>
      </c>
      <c r="L23" s="39"/>
      <c r="M23" s="39"/>
      <c r="N23" s="39"/>
      <c r="O23" s="39"/>
      <c r="P23" s="39"/>
      <c r="Q23" s="40"/>
      <c r="T23" s="14"/>
    </row>
    <row r="24" spans="2:20" ht="21" customHeight="1">
      <c r="B24" s="39"/>
      <c r="C24" s="141" t="s">
        <v>198</v>
      </c>
      <c r="D24" s="220"/>
      <c r="E24" s="201"/>
      <c r="F24" s="202"/>
      <c r="G24" s="201"/>
      <c r="H24" s="220"/>
      <c r="I24" s="106">
        <f>E24-D24</f>
        <v>0</v>
      </c>
      <c r="J24" s="105" t="e">
        <f>(E24-D24)/(H24-D24)</f>
        <v>#DIV/0!</v>
      </c>
      <c r="K24" s="173" t="e">
        <f>IF(J24&gt;=0.8,"達成","未達")</f>
        <v>#DIV/0!</v>
      </c>
      <c r="L24" s="39"/>
      <c r="M24" s="39"/>
      <c r="N24" s="39"/>
      <c r="O24" s="39"/>
      <c r="P24" s="39"/>
      <c r="Q24" s="40"/>
      <c r="T24" s="14"/>
    </row>
    <row r="25" spans="2:20" ht="21.75" customHeight="1" thickBot="1">
      <c r="B25" s="93"/>
      <c r="C25" s="141" t="s">
        <v>199</v>
      </c>
      <c r="D25" s="197">
        <f t="shared" ref="D25:I25" si="3">SUM(D22:D24)</f>
        <v>0</v>
      </c>
      <c r="E25" s="106">
        <f t="shared" si="3"/>
        <v>0</v>
      </c>
      <c r="F25" s="221">
        <f t="shared" si="3"/>
        <v>0</v>
      </c>
      <c r="G25" s="106">
        <f t="shared" si="3"/>
        <v>0</v>
      </c>
      <c r="H25" s="106">
        <f>SUM(H22:H24)</f>
        <v>0</v>
      </c>
      <c r="I25" s="193">
        <f t="shared" si="3"/>
        <v>0</v>
      </c>
      <c r="J25" s="105" t="e">
        <f>(E25-D25)/(H25-D25)</f>
        <v>#DIV/0!</v>
      </c>
      <c r="K25" s="171" t="e">
        <f>IF(J25&gt;=0.8,"達成","未達")</f>
        <v>#DIV/0!</v>
      </c>
      <c r="L25" s="39"/>
      <c r="M25" s="39"/>
      <c r="N25" s="39"/>
      <c r="O25" s="39"/>
      <c r="P25" s="39"/>
      <c r="Q25" s="40"/>
      <c r="T25" s="14"/>
    </row>
    <row r="26" spans="2:20" ht="30" customHeight="1">
      <c r="B26" s="39"/>
      <c r="C26" s="39"/>
      <c r="D26" s="100" t="s">
        <v>163</v>
      </c>
      <c r="E26" s="94"/>
      <c r="F26" s="94"/>
      <c r="G26" s="101" t="s">
        <v>170</v>
      </c>
      <c r="H26" s="101" t="s">
        <v>164</v>
      </c>
      <c r="I26" s="70"/>
      <c r="J26" s="71"/>
      <c r="K26" s="103" t="s">
        <v>165</v>
      </c>
      <c r="L26" s="39"/>
      <c r="M26" s="39"/>
      <c r="N26" s="39"/>
      <c r="O26" s="39"/>
      <c r="P26" s="39"/>
      <c r="Q26" s="40"/>
      <c r="T26" s="14"/>
    </row>
    <row r="27" spans="2:20" ht="26.25" customHeight="1" thickBot="1">
      <c r="B27" s="39"/>
      <c r="C27" s="39"/>
      <c r="D27" s="222">
        <f>D25/2000</f>
        <v>0</v>
      </c>
      <c r="E27" s="70"/>
      <c r="F27" s="70"/>
      <c r="G27" s="223">
        <f>H25-D25</f>
        <v>0</v>
      </c>
      <c r="H27" s="223">
        <f>(H25-D25)/1000</f>
        <v>0</v>
      </c>
      <c r="I27" s="70"/>
      <c r="J27" s="71"/>
      <c r="K27" s="129">
        <f>D27+H27</f>
        <v>0</v>
      </c>
      <c r="L27" s="39"/>
      <c r="M27" s="39"/>
      <c r="N27" s="39"/>
      <c r="O27" s="39"/>
      <c r="P27" s="39"/>
      <c r="Q27" s="40"/>
      <c r="T27" s="14"/>
    </row>
    <row r="28" spans="2:20" ht="33" customHeight="1">
      <c r="B28" s="39"/>
      <c r="C28" s="39"/>
      <c r="D28" s="15"/>
      <c r="E28" s="70"/>
      <c r="F28" s="70"/>
      <c r="G28" s="70"/>
      <c r="H28" s="70"/>
      <c r="I28" s="70"/>
      <c r="J28" s="71"/>
      <c r="K28" s="97"/>
      <c r="L28" s="39"/>
      <c r="M28" s="39"/>
      <c r="N28" s="39"/>
      <c r="O28" s="39"/>
      <c r="P28" s="39"/>
      <c r="Q28" s="40"/>
      <c r="T28" s="14"/>
    </row>
    <row r="29" spans="2:20" ht="26.25" customHeight="1">
      <c r="B29" s="39" t="s">
        <v>123</v>
      </c>
      <c r="C29" s="39"/>
      <c r="D29" s="69"/>
      <c r="E29" s="70"/>
      <c r="F29" s="70" t="s">
        <v>254</v>
      </c>
      <c r="G29" s="70"/>
      <c r="H29" s="70"/>
      <c r="I29" s="71"/>
      <c r="J29" s="71"/>
      <c r="K29" s="39"/>
      <c r="L29" s="39"/>
      <c r="M29" s="39"/>
      <c r="N29" s="39"/>
      <c r="O29" s="39"/>
      <c r="P29" s="39"/>
      <c r="Q29" s="40"/>
      <c r="T29" s="14"/>
    </row>
    <row r="30" spans="2:20" ht="26.25" customHeight="1">
      <c r="B30" s="39"/>
      <c r="C30" s="39" t="s">
        <v>255</v>
      </c>
      <c r="D30" s="69"/>
      <c r="E30" s="70"/>
      <c r="F30" s="70"/>
      <c r="G30" s="70"/>
      <c r="H30" s="70"/>
      <c r="I30" s="71"/>
      <c r="J30" s="71"/>
      <c r="K30" s="39"/>
      <c r="L30" s="39"/>
      <c r="M30" s="39"/>
      <c r="N30" s="39"/>
      <c r="O30" s="39"/>
      <c r="P30" s="39"/>
      <c r="Q30" s="40"/>
      <c r="T30" s="14"/>
    </row>
    <row r="31" spans="2:20" ht="52.5" customHeight="1">
      <c r="C31" s="287" t="s">
        <v>122</v>
      </c>
      <c r="D31" s="288"/>
      <c r="E31" s="60" t="s">
        <v>118</v>
      </c>
      <c r="F31" s="60" t="s">
        <v>119</v>
      </c>
      <c r="G31" s="60" t="s">
        <v>121</v>
      </c>
      <c r="H31" s="60" t="s">
        <v>120</v>
      </c>
      <c r="I31" s="61" t="s">
        <v>127</v>
      </c>
      <c r="J31" s="61" t="s">
        <v>117</v>
      </c>
      <c r="K31" s="61" t="s">
        <v>128</v>
      </c>
      <c r="L31" s="39"/>
      <c r="M31" s="39"/>
      <c r="N31" s="39"/>
      <c r="O31" s="39"/>
      <c r="P31" s="39"/>
      <c r="Q31" s="40"/>
      <c r="T31" s="14"/>
    </row>
    <row r="32" spans="2:20" ht="21.75" customHeight="1">
      <c r="B32" s="39"/>
      <c r="C32" s="141" t="s">
        <v>196</v>
      </c>
      <c r="D32" s="191">
        <v>10</v>
      </c>
      <c r="E32" s="68"/>
      <c r="F32" s="68"/>
      <c r="G32" s="68"/>
      <c r="H32" s="191">
        <v>15</v>
      </c>
      <c r="I32" s="104">
        <f>E32-D32</f>
        <v>-10</v>
      </c>
      <c r="J32" s="105">
        <f>(E32-D32)/(H32-D32)</f>
        <v>-2</v>
      </c>
      <c r="K32" s="171" t="str">
        <f>IF(J32&gt;=0.8,"達成","未達")</f>
        <v>未達</v>
      </c>
      <c r="L32" s="39"/>
      <c r="M32" s="39"/>
      <c r="N32" s="39"/>
      <c r="O32" s="39"/>
      <c r="P32" s="39"/>
      <c r="Q32" s="40"/>
      <c r="T32" s="14"/>
    </row>
    <row r="33" spans="2:20" ht="22.5" customHeight="1">
      <c r="B33" s="39"/>
      <c r="C33" s="141" t="s">
        <v>197</v>
      </c>
      <c r="D33" s="192">
        <v>10</v>
      </c>
      <c r="E33" s="168"/>
      <c r="F33" s="167"/>
      <c r="G33" s="168"/>
      <c r="H33" s="192">
        <v>10</v>
      </c>
      <c r="I33" s="104">
        <f>E33-D33</f>
        <v>-10</v>
      </c>
      <c r="J33" s="105" t="e">
        <f>(E33-D33)/(H33-D33)</f>
        <v>#DIV/0!</v>
      </c>
      <c r="K33" s="172" t="e">
        <f>IF(J33&gt;=0.8,"達成","未達")</f>
        <v>#DIV/0!</v>
      </c>
      <c r="L33" s="39"/>
      <c r="M33" s="39"/>
      <c r="N33" s="39"/>
      <c r="O33" s="39"/>
      <c r="P33" s="39"/>
      <c r="Q33" s="40"/>
      <c r="T33" s="14"/>
    </row>
    <row r="34" spans="2:20" ht="21" customHeight="1">
      <c r="B34" s="39"/>
      <c r="C34" s="141" t="s">
        <v>198</v>
      </c>
      <c r="D34" s="192">
        <v>0</v>
      </c>
      <c r="E34" s="168"/>
      <c r="F34" s="167"/>
      <c r="G34" s="168"/>
      <c r="H34" s="192">
        <v>8</v>
      </c>
      <c r="I34" s="104">
        <f>E34-D34</f>
        <v>0</v>
      </c>
      <c r="J34" s="105">
        <f>(E34-D34)/(H34-D34)</f>
        <v>0</v>
      </c>
      <c r="K34" s="173" t="str">
        <f>IF(J34&gt;=0.8,"達成","未達")</f>
        <v>未達</v>
      </c>
      <c r="L34" s="39"/>
      <c r="M34" s="39"/>
      <c r="N34" s="39"/>
      <c r="O34" s="39"/>
      <c r="P34" s="39"/>
      <c r="Q34" s="40"/>
      <c r="T34" s="14"/>
    </row>
    <row r="35" spans="2:20" ht="21.75" customHeight="1" thickBot="1">
      <c r="B35" s="93"/>
      <c r="C35" s="141" t="s">
        <v>199</v>
      </c>
      <c r="D35" s="104">
        <f t="shared" ref="D35:I35" si="4">SUM(D32:D34)</f>
        <v>20</v>
      </c>
      <c r="E35" s="104">
        <f t="shared" si="4"/>
        <v>0</v>
      </c>
      <c r="F35" s="179">
        <f t="shared" si="4"/>
        <v>0</v>
      </c>
      <c r="G35" s="104">
        <f t="shared" si="4"/>
        <v>0</v>
      </c>
      <c r="H35" s="104">
        <f>SUM(H32:H34)</f>
        <v>33</v>
      </c>
      <c r="I35" s="177">
        <f t="shared" si="4"/>
        <v>-20</v>
      </c>
      <c r="J35" s="105">
        <f>(E35-D35)/(H35-D35)</f>
        <v>-1.5384615384615385</v>
      </c>
      <c r="K35" s="171" t="str">
        <f>IF(J35&gt;=0.8,"達成","未達")</f>
        <v>未達</v>
      </c>
      <c r="L35" s="39"/>
      <c r="M35" s="39"/>
      <c r="N35" s="39"/>
      <c r="O35" s="39"/>
      <c r="P35" s="39"/>
      <c r="Q35" s="40"/>
      <c r="T35" s="14"/>
    </row>
    <row r="36" spans="2:20" ht="26.25" customHeight="1">
      <c r="B36" s="39"/>
      <c r="C36" s="39"/>
      <c r="D36" s="100" t="s">
        <v>163</v>
      </c>
      <c r="E36" s="94"/>
      <c r="F36" s="94"/>
      <c r="G36" s="101" t="s">
        <v>168</v>
      </c>
      <c r="H36" s="101" t="s">
        <v>164</v>
      </c>
      <c r="I36" s="70"/>
      <c r="J36" s="71"/>
      <c r="K36" s="103" t="s">
        <v>165</v>
      </c>
      <c r="L36" s="39"/>
      <c r="M36" s="39"/>
      <c r="N36" s="39"/>
      <c r="O36" s="39"/>
      <c r="P36" s="39"/>
      <c r="Q36" s="40"/>
      <c r="T36" s="14"/>
    </row>
    <row r="37" spans="2:20" ht="27.75" customHeight="1" thickBot="1">
      <c r="B37" s="39"/>
      <c r="C37" s="39"/>
      <c r="D37" s="127">
        <f>D35/0.2</f>
        <v>100</v>
      </c>
      <c r="E37" s="70"/>
      <c r="F37" s="70"/>
      <c r="G37" s="126">
        <f>H35-D35</f>
        <v>13</v>
      </c>
      <c r="H37" s="131">
        <f>(H35-D35)/0.1</f>
        <v>130</v>
      </c>
      <c r="I37" s="71"/>
      <c r="J37" s="71"/>
      <c r="K37" s="129">
        <f>D37+H37</f>
        <v>230</v>
      </c>
      <c r="L37" s="39"/>
      <c r="M37" s="39"/>
      <c r="N37" s="39"/>
      <c r="O37" s="39"/>
      <c r="P37" s="39"/>
      <c r="Q37" s="40"/>
      <c r="T37" s="14"/>
    </row>
    <row r="38" spans="2:20" ht="11.25" customHeight="1">
      <c r="B38" s="39"/>
      <c r="C38" s="39"/>
      <c r="D38" s="15"/>
      <c r="E38" s="70"/>
      <c r="F38" s="70"/>
      <c r="G38" s="70"/>
      <c r="H38" s="94"/>
      <c r="I38" s="71"/>
      <c r="J38" s="71"/>
      <c r="K38" s="97"/>
      <c r="L38" s="39"/>
      <c r="M38" s="39"/>
      <c r="N38" s="39"/>
      <c r="O38" s="39"/>
      <c r="P38" s="39"/>
      <c r="Q38" s="40"/>
      <c r="T38" s="14"/>
    </row>
    <row r="39" spans="2:20" ht="26.25" customHeight="1">
      <c r="B39" s="39"/>
      <c r="C39" s="39" t="s">
        <v>256</v>
      </c>
      <c r="D39" s="69"/>
      <c r="E39" s="70"/>
      <c r="F39" s="70"/>
      <c r="G39" s="69"/>
      <c r="H39" s="70"/>
      <c r="I39" s="71"/>
      <c r="J39" s="71"/>
      <c r="K39" s="39"/>
      <c r="L39" s="39"/>
      <c r="M39" s="39"/>
      <c r="N39" s="39"/>
      <c r="O39" s="39"/>
      <c r="P39" s="39"/>
      <c r="Q39" s="40"/>
      <c r="T39" s="14"/>
    </row>
    <row r="40" spans="2:20" ht="52.5" customHeight="1">
      <c r="D40" s="60" t="s">
        <v>122</v>
      </c>
      <c r="E40" s="60" t="s">
        <v>118</v>
      </c>
      <c r="F40" s="60" t="s">
        <v>119</v>
      </c>
      <c r="G40" s="60" t="s">
        <v>121</v>
      </c>
      <c r="H40" s="60" t="s">
        <v>120</v>
      </c>
      <c r="I40" s="61" t="s">
        <v>127</v>
      </c>
      <c r="J40" s="61" t="s">
        <v>117</v>
      </c>
      <c r="K40" s="61" t="s">
        <v>128</v>
      </c>
      <c r="L40" s="39"/>
      <c r="M40" s="39"/>
      <c r="N40" s="39"/>
      <c r="O40" s="39"/>
      <c r="P40" s="39"/>
      <c r="Q40" s="40"/>
      <c r="T40" s="14"/>
    </row>
    <row r="41" spans="2:20" ht="56.25" customHeight="1" thickBot="1">
      <c r="B41" s="39"/>
      <c r="C41" s="39"/>
      <c r="D41" s="194"/>
      <c r="E41" s="198"/>
      <c r="F41" s="198"/>
      <c r="G41" s="198"/>
      <c r="H41" s="194"/>
      <c r="I41" s="197">
        <f>E41-D41</f>
        <v>0</v>
      </c>
      <c r="J41" s="105" t="e">
        <f>(E41-D41)/(H41-D41)</f>
        <v>#DIV/0!</v>
      </c>
      <c r="K41" s="130" t="e">
        <f>IF(J41&gt;=0.8,"達成","未達")</f>
        <v>#DIV/0!</v>
      </c>
      <c r="L41" s="39"/>
      <c r="M41" s="39"/>
      <c r="N41" s="39"/>
      <c r="O41" s="39"/>
      <c r="P41" s="39"/>
      <c r="Q41" s="40"/>
      <c r="T41" s="14"/>
    </row>
    <row r="42" spans="2:20" ht="31.5" customHeight="1">
      <c r="B42" s="39"/>
      <c r="C42" s="39"/>
      <c r="D42" s="100" t="s">
        <v>163</v>
      </c>
      <c r="E42" s="218" t="s">
        <v>240</v>
      </c>
      <c r="F42" s="94"/>
      <c r="G42" s="101" t="s">
        <v>169</v>
      </c>
      <c r="H42" s="101" t="s">
        <v>164</v>
      </c>
      <c r="I42" s="70"/>
      <c r="J42" s="71"/>
      <c r="K42" s="103" t="s">
        <v>165</v>
      </c>
      <c r="L42" s="39"/>
      <c r="M42" s="39"/>
      <c r="N42" s="39"/>
      <c r="O42" s="39"/>
      <c r="P42" s="39"/>
      <c r="Q42" s="40"/>
      <c r="T42" s="14"/>
    </row>
    <row r="43" spans="2:20" ht="30.75" customHeight="1" thickBot="1">
      <c r="B43" s="39"/>
      <c r="C43" s="39"/>
      <c r="D43" s="127">
        <f>E43/0.2</f>
        <v>0</v>
      </c>
      <c r="E43" s="111"/>
      <c r="F43" s="70"/>
      <c r="G43" s="199">
        <f>H41-D41</f>
        <v>0</v>
      </c>
      <c r="H43" s="126" t="e">
        <f>((((H41-D41)/D41))*100)/0.2</f>
        <v>#DIV/0!</v>
      </c>
      <c r="I43" s="71"/>
      <c r="J43" s="71"/>
      <c r="K43" s="132" t="e">
        <f>D43+H43</f>
        <v>#DIV/0!</v>
      </c>
      <c r="L43" s="39"/>
      <c r="M43" s="39"/>
      <c r="N43" s="39"/>
      <c r="O43" s="39"/>
      <c r="P43" s="39"/>
      <c r="Q43" s="40"/>
      <c r="T43" s="14"/>
    </row>
    <row r="44" spans="2:20" ht="20.25" customHeight="1" thickBot="1">
      <c r="B44" s="228"/>
      <c r="C44" s="228"/>
      <c r="D44" s="228"/>
      <c r="E44" s="228"/>
      <c r="F44" s="228"/>
      <c r="G44" s="228"/>
      <c r="H44" s="228"/>
      <c r="I44" s="228"/>
      <c r="J44" s="228"/>
      <c r="K44" s="228"/>
      <c r="L44" s="228"/>
    </row>
    <row r="45" spans="2:20" ht="19.5" customHeight="1">
      <c r="C45" s="1" t="s">
        <v>272</v>
      </c>
    </row>
    <row r="47" spans="2:20" ht="36">
      <c r="C47" s="287" t="s">
        <v>122</v>
      </c>
      <c r="D47" s="288"/>
      <c r="E47" s="226" t="s">
        <v>118</v>
      </c>
      <c r="F47" s="226" t="s">
        <v>119</v>
      </c>
      <c r="G47" s="226" t="s">
        <v>121</v>
      </c>
      <c r="H47" s="226" t="s">
        <v>120</v>
      </c>
      <c r="I47" s="61" t="s">
        <v>268</v>
      </c>
      <c r="J47" s="61" t="s">
        <v>117</v>
      </c>
      <c r="K47" s="61" t="s">
        <v>128</v>
      </c>
    </row>
    <row r="48" spans="2:20" ht="20.55" customHeight="1">
      <c r="C48" s="227" t="s">
        <v>160</v>
      </c>
      <c r="D48" s="104">
        <f>D9</f>
        <v>20</v>
      </c>
      <c r="E48" s="104">
        <f t="shared" ref="E48:H48" si="5">E9</f>
        <v>0</v>
      </c>
      <c r="F48" s="104">
        <f t="shared" si="5"/>
        <v>0</v>
      </c>
      <c r="G48" s="104">
        <f t="shared" si="5"/>
        <v>0</v>
      </c>
      <c r="H48" s="104">
        <f t="shared" si="5"/>
        <v>33</v>
      </c>
      <c r="I48" s="177">
        <f>H48-D48</f>
        <v>13</v>
      </c>
      <c r="J48" s="105">
        <f>(E48-D48)/(H48-D48)</f>
        <v>-1.5384615384615385</v>
      </c>
      <c r="K48" s="171" t="str">
        <f>IF(J48&gt;=0.8,"達成","未達")</f>
        <v>未達</v>
      </c>
    </row>
    <row r="49" spans="3:9">
      <c r="H49" s="8"/>
    </row>
    <row r="50" spans="3:9">
      <c r="E50" s="100" t="s">
        <v>265</v>
      </c>
      <c r="F50" s="100" t="s">
        <v>266</v>
      </c>
      <c r="G50" s="100" t="s">
        <v>267</v>
      </c>
      <c r="H50" s="2" t="s">
        <v>271</v>
      </c>
    </row>
    <row r="51" spans="3:9">
      <c r="C51" s="2"/>
      <c r="D51" s="225" t="s">
        <v>269</v>
      </c>
      <c r="E51" s="229">
        <f>E48-D48</f>
        <v>-20</v>
      </c>
      <c r="F51" s="229">
        <f>F48-D48</f>
        <v>-20</v>
      </c>
      <c r="G51" s="229">
        <f>G48-D48</f>
        <v>-20</v>
      </c>
      <c r="H51" s="229">
        <f>I48</f>
        <v>13</v>
      </c>
    </row>
    <row r="52" spans="3:9">
      <c r="C52" s="280" t="s">
        <v>270</v>
      </c>
      <c r="D52" s="225" t="s">
        <v>278</v>
      </c>
      <c r="E52" s="231"/>
      <c r="F52" s="231"/>
      <c r="G52" s="231"/>
      <c r="H52" s="224">
        <v>10</v>
      </c>
      <c r="I52" s="79" t="str">
        <f>IF(H52&gt;='1P(概要関係)'!E18*0.2,"OK","←NG　現状のいちご経営面積の２０％以上の増加となるように記載してください。")</f>
        <v>OK</v>
      </c>
    </row>
    <row r="53" spans="3:9">
      <c r="C53" s="280"/>
      <c r="D53" s="230" t="s">
        <v>46</v>
      </c>
      <c r="E53" s="231"/>
      <c r="F53" s="231"/>
      <c r="G53" s="231"/>
      <c r="H53" s="224">
        <v>3</v>
      </c>
      <c r="I53" s="79" t="str">
        <f>IF(H53&gt;=3,"OK","←NG　3a以上の値を入力してください。")</f>
        <v>OK</v>
      </c>
    </row>
  </sheetData>
  <mergeCells count="6">
    <mergeCell ref="C52:C53"/>
    <mergeCell ref="C5:D5"/>
    <mergeCell ref="C13:D13"/>
    <mergeCell ref="C21:D21"/>
    <mergeCell ref="C31:D31"/>
    <mergeCell ref="C47:D47"/>
  </mergeCells>
  <phoneticPr fontId="2"/>
  <printOptions horizontalCentered="1"/>
  <pageMargins left="0.78740157480314965" right="0.78740157480314965" top="0.78740157480314965" bottom="0.78740157480314965" header="0.39370078740157483" footer="0.39370078740157483"/>
  <pageSetup paperSize="9" scale="5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36"/>
  <sheetViews>
    <sheetView view="pageBreakPreview" topLeftCell="A2" zoomScale="85" zoomScaleNormal="100" zoomScaleSheetLayoutView="85" workbookViewId="0">
      <selection activeCell="L13" sqref="L13"/>
    </sheetView>
  </sheetViews>
  <sheetFormatPr defaultColWidth="9" defaultRowHeight="14.4"/>
  <cols>
    <col min="1" max="1" width="6.6640625" style="1" customWidth="1"/>
    <col min="2" max="2" width="15.6640625" style="1" customWidth="1"/>
    <col min="3" max="3" width="12.88671875" style="1" customWidth="1"/>
    <col min="4" max="4" width="14.33203125" style="1" customWidth="1"/>
    <col min="5" max="5" width="13.21875" style="1" customWidth="1"/>
    <col min="6" max="6" width="12" style="1" customWidth="1"/>
    <col min="7" max="7" width="21.6640625" style="1" customWidth="1"/>
    <col min="8" max="8" width="22.109375" style="1" customWidth="1"/>
    <col min="9" max="9" width="3.6640625" style="1" customWidth="1"/>
    <col min="10" max="10" width="12.77734375" style="1" customWidth="1"/>
    <col min="11" max="14" width="10.6640625" style="1" customWidth="1"/>
    <col min="15" max="15" width="12" style="1" customWidth="1"/>
    <col min="16" max="27" width="10.6640625" style="1" customWidth="1"/>
    <col min="28" max="16384" width="9" style="1"/>
  </cols>
  <sheetData>
    <row r="1" spans="2:12" ht="23.25" customHeight="1">
      <c r="B1" s="1" t="s">
        <v>243</v>
      </c>
    </row>
    <row r="2" spans="2:12" ht="23.25" customHeight="1">
      <c r="B2" s="1" t="s">
        <v>88</v>
      </c>
    </row>
    <row r="3" spans="2:12" ht="20.25" customHeight="1">
      <c r="B3" s="301" t="s">
        <v>70</v>
      </c>
      <c r="C3" s="301"/>
      <c r="D3" s="301"/>
      <c r="E3" s="301"/>
      <c r="F3" s="301"/>
      <c r="G3" s="301"/>
      <c r="H3" s="301"/>
      <c r="I3" s="63"/>
    </row>
    <row r="4" spans="2:12" ht="20.25" customHeight="1">
      <c r="B4" s="280" t="s">
        <v>22</v>
      </c>
      <c r="C4" s="280"/>
      <c r="D4" s="280" t="s">
        <v>21</v>
      </c>
      <c r="E4" s="280"/>
      <c r="F4" s="280"/>
      <c r="J4" s="100" t="s">
        <v>186</v>
      </c>
      <c r="L4" s="1" t="s">
        <v>286</v>
      </c>
    </row>
    <row r="5" spans="2:12" ht="20.25" customHeight="1">
      <c r="B5" s="259" t="s">
        <v>221</v>
      </c>
      <c r="C5" s="260"/>
      <c r="D5" s="259" t="s">
        <v>222</v>
      </c>
      <c r="E5" s="260"/>
      <c r="F5" s="260"/>
      <c r="J5" s="217">
        <v>3</v>
      </c>
      <c r="L5" s="1">
        <v>3</v>
      </c>
    </row>
    <row r="6" spans="2:12" ht="20.25" customHeight="1">
      <c r="B6" s="45" t="s">
        <v>30</v>
      </c>
      <c r="C6" s="14"/>
      <c r="D6" s="14"/>
      <c r="E6" s="14"/>
      <c r="F6" s="14"/>
      <c r="L6" s="1">
        <v>1</v>
      </c>
    </row>
    <row r="7" spans="2:12" ht="20.25" customHeight="1">
      <c r="B7" s="1" t="s">
        <v>279</v>
      </c>
    </row>
    <row r="8" spans="2:12" ht="35.25" customHeight="1">
      <c r="B8" s="232" t="s">
        <v>84</v>
      </c>
      <c r="C8" s="252" t="s">
        <v>280</v>
      </c>
      <c r="D8" s="253"/>
      <c r="E8" s="304" t="s">
        <v>281</v>
      </c>
      <c r="F8" s="305"/>
      <c r="G8" s="306"/>
      <c r="I8" s="79"/>
      <c r="J8" s="234" t="s">
        <v>186</v>
      </c>
    </row>
    <row r="9" spans="2:12" ht="20.25" customHeight="1">
      <c r="B9" s="233" t="s">
        <v>202</v>
      </c>
      <c r="C9" s="260" t="s">
        <v>282</v>
      </c>
      <c r="D9" s="260"/>
      <c r="E9" s="295">
        <v>45741</v>
      </c>
      <c r="F9" s="299"/>
      <c r="G9" s="300"/>
      <c r="I9" s="79"/>
      <c r="J9" s="217">
        <v>3</v>
      </c>
    </row>
    <row r="10" spans="2:12" ht="9" customHeight="1">
      <c r="B10" s="79"/>
      <c r="C10" s="79"/>
      <c r="D10" s="79"/>
      <c r="E10" s="79"/>
      <c r="F10" s="79"/>
      <c r="G10" s="79"/>
      <c r="H10" s="79"/>
      <c r="I10" s="79"/>
      <c r="J10" s="79"/>
    </row>
    <row r="11" spans="2:12" ht="20.25" customHeight="1">
      <c r="B11" s="301" t="s">
        <v>283</v>
      </c>
      <c r="C11" s="301"/>
      <c r="D11" s="301"/>
      <c r="E11" s="301"/>
      <c r="F11" s="301"/>
      <c r="G11" s="301"/>
      <c r="H11" s="301"/>
      <c r="I11" s="63"/>
    </row>
    <row r="12" spans="2:12" ht="35.25" customHeight="1">
      <c r="B12" s="54" t="s">
        <v>84</v>
      </c>
      <c r="C12" s="302" t="s">
        <v>85</v>
      </c>
      <c r="D12" s="302"/>
      <c r="E12" s="303" t="s">
        <v>86</v>
      </c>
      <c r="F12" s="302"/>
      <c r="G12" s="55"/>
      <c r="H12" s="55"/>
      <c r="I12" s="55"/>
      <c r="J12" s="100" t="s">
        <v>186</v>
      </c>
    </row>
    <row r="13" spans="2:12" ht="20.25" customHeight="1">
      <c r="B13" s="166" t="s">
        <v>202</v>
      </c>
      <c r="C13" s="293">
        <v>4115</v>
      </c>
      <c r="D13" s="294"/>
      <c r="E13" s="295">
        <v>45261</v>
      </c>
      <c r="F13" s="294"/>
      <c r="G13" s="55"/>
      <c r="H13" s="55"/>
      <c r="I13" s="55"/>
      <c r="J13" s="217">
        <v>3</v>
      </c>
    </row>
    <row r="14" spans="2:12" ht="20.25" customHeight="1">
      <c r="B14" s="56" t="s">
        <v>87</v>
      </c>
      <c r="C14" s="55"/>
      <c r="D14" s="55"/>
      <c r="E14" s="55"/>
      <c r="F14" s="55"/>
      <c r="G14" s="55"/>
      <c r="H14" s="55"/>
      <c r="I14" s="55"/>
    </row>
    <row r="15" spans="2:12" ht="9" customHeight="1"/>
    <row r="16" spans="2:12" ht="20.25" customHeight="1">
      <c r="B16" s="1" t="s">
        <v>284</v>
      </c>
    </row>
    <row r="17" spans="2:10" ht="20.25" customHeight="1">
      <c r="B17" s="19" t="s">
        <v>17</v>
      </c>
      <c r="C17" s="19" t="s">
        <v>23</v>
      </c>
      <c r="D17" s="19" t="s">
        <v>24</v>
      </c>
      <c r="E17" s="19" t="s">
        <v>25</v>
      </c>
      <c r="F17" s="19" t="s">
        <v>26</v>
      </c>
      <c r="G17" s="19" t="s">
        <v>27</v>
      </c>
      <c r="H17" s="57" t="s">
        <v>90</v>
      </c>
      <c r="I17" s="14"/>
      <c r="J17" s="100" t="s">
        <v>186</v>
      </c>
    </row>
    <row r="18" spans="2:10" ht="20.25" customHeight="1">
      <c r="B18" s="164" t="s">
        <v>223</v>
      </c>
      <c r="C18" s="166" t="s">
        <v>202</v>
      </c>
      <c r="D18" s="165" t="s">
        <v>225</v>
      </c>
      <c r="E18" s="166">
        <v>1115</v>
      </c>
      <c r="F18" s="166" t="s">
        <v>226</v>
      </c>
      <c r="G18" s="205" t="s">
        <v>227</v>
      </c>
      <c r="H18" s="216">
        <v>45245</v>
      </c>
      <c r="I18" s="15"/>
      <c r="J18" s="217">
        <v>3</v>
      </c>
    </row>
    <row r="19" spans="2:10" ht="20.25" customHeight="1">
      <c r="B19" s="166" t="s">
        <v>224</v>
      </c>
      <c r="C19" s="207" t="s">
        <v>202</v>
      </c>
      <c r="D19" s="208" t="s">
        <v>225</v>
      </c>
      <c r="E19" s="166">
        <v>1515</v>
      </c>
      <c r="F19" s="166" t="s">
        <v>226</v>
      </c>
      <c r="G19" s="205" t="s">
        <v>228</v>
      </c>
      <c r="H19" s="206">
        <v>45397</v>
      </c>
      <c r="I19" s="15"/>
    </row>
    <row r="20" spans="2:10" ht="20.25" customHeight="1">
      <c r="B20" s="44" t="s">
        <v>62</v>
      </c>
    </row>
    <row r="21" spans="2:10" ht="9.75" customHeight="1"/>
    <row r="22" spans="2:10" ht="18" customHeight="1">
      <c r="B22" s="39" t="s">
        <v>285</v>
      </c>
      <c r="C22" s="39"/>
      <c r="D22" s="39"/>
      <c r="E22" s="39"/>
      <c r="F22" s="39"/>
      <c r="G22" s="39"/>
    </row>
    <row r="23" spans="2:10" ht="18" customHeight="1">
      <c r="B23" s="39" t="s">
        <v>71</v>
      </c>
      <c r="C23" s="39"/>
      <c r="D23" s="39"/>
      <c r="E23" s="39"/>
      <c r="F23" s="39"/>
      <c r="G23" s="39"/>
    </row>
    <row r="24" spans="2:10" ht="18" customHeight="1">
      <c r="B24" s="46" t="s">
        <v>53</v>
      </c>
      <c r="C24" s="296" t="s">
        <v>54</v>
      </c>
      <c r="D24" s="296"/>
      <c r="E24" s="296"/>
      <c r="F24" s="296" t="s">
        <v>55</v>
      </c>
      <c r="G24" s="296"/>
      <c r="H24" s="57" t="s">
        <v>74</v>
      </c>
      <c r="I24" s="14"/>
      <c r="J24" s="100" t="s">
        <v>186</v>
      </c>
    </row>
    <row r="25" spans="2:10" ht="18" customHeight="1">
      <c r="B25" s="187" t="s">
        <v>229</v>
      </c>
      <c r="C25" s="258" t="s">
        <v>230</v>
      </c>
      <c r="D25" s="258"/>
      <c r="E25" s="258"/>
      <c r="F25" s="258" t="s">
        <v>231</v>
      </c>
      <c r="G25" s="258"/>
      <c r="H25" s="235">
        <v>45424</v>
      </c>
      <c r="I25" s="15"/>
      <c r="J25" s="217">
        <v>3</v>
      </c>
    </row>
    <row r="26" spans="2:10" ht="9.75" customHeight="1">
      <c r="B26" s="39"/>
      <c r="C26" s="39"/>
      <c r="D26" s="39"/>
      <c r="E26" s="39"/>
      <c r="F26" s="39"/>
      <c r="G26" s="39"/>
    </row>
    <row r="27" spans="2:10" ht="19.5" customHeight="1">
      <c r="B27" s="39" t="s">
        <v>72</v>
      </c>
      <c r="C27" s="39"/>
      <c r="D27" s="39"/>
      <c r="E27" s="39"/>
      <c r="F27" s="39"/>
      <c r="G27" s="39"/>
    </row>
    <row r="28" spans="2:10" ht="19.5" customHeight="1">
      <c r="B28" s="46" t="s">
        <v>60</v>
      </c>
      <c r="C28" s="296" t="s">
        <v>61</v>
      </c>
      <c r="D28" s="296"/>
      <c r="E28" s="296"/>
      <c r="F28" s="297" t="s">
        <v>74</v>
      </c>
      <c r="G28" s="298"/>
    </row>
    <row r="29" spans="2:10" ht="19.5" customHeight="1">
      <c r="B29" s="108"/>
      <c r="C29" s="290" t="s">
        <v>56</v>
      </c>
      <c r="D29" s="290"/>
      <c r="E29" s="290"/>
      <c r="F29" s="291"/>
      <c r="G29" s="292"/>
    </row>
    <row r="30" spans="2:10" ht="9" customHeight="1">
      <c r="B30" s="39"/>
      <c r="C30" s="39"/>
      <c r="D30" s="39"/>
      <c r="E30" s="39"/>
      <c r="F30" s="39"/>
      <c r="G30" s="39"/>
    </row>
    <row r="31" spans="2:10" ht="18" customHeight="1">
      <c r="B31" s="39" t="s">
        <v>73</v>
      </c>
      <c r="C31" s="39"/>
      <c r="D31" s="39"/>
      <c r="E31" s="39"/>
      <c r="F31" s="39"/>
      <c r="G31" s="39"/>
    </row>
    <row r="32" spans="2:10" ht="18" customHeight="1">
      <c r="B32" s="46" t="s">
        <v>57</v>
      </c>
      <c r="C32" s="296" t="s">
        <v>58</v>
      </c>
      <c r="D32" s="296"/>
      <c r="E32" s="296" t="s">
        <v>59</v>
      </c>
      <c r="F32" s="296"/>
      <c r="G32" s="297" t="s">
        <v>74</v>
      </c>
      <c r="H32" s="298"/>
      <c r="I32" s="14"/>
    </row>
    <row r="33" spans="2:9" ht="18" customHeight="1">
      <c r="B33" s="108"/>
      <c r="C33" s="290"/>
      <c r="D33" s="290"/>
      <c r="E33" s="290"/>
      <c r="F33" s="290"/>
      <c r="G33" s="291"/>
      <c r="H33" s="292"/>
      <c r="I33" s="14"/>
    </row>
    <row r="34" spans="2:9" ht="32.25" customHeight="1">
      <c r="B34" s="289" t="s">
        <v>63</v>
      </c>
      <c r="C34" s="289"/>
      <c r="D34" s="289"/>
      <c r="E34" s="289"/>
      <c r="F34" s="289"/>
      <c r="G34" s="289"/>
      <c r="H34" s="289"/>
      <c r="I34" s="64"/>
    </row>
    <row r="35" spans="2:9" ht="11.25" customHeight="1">
      <c r="B35" s="49"/>
      <c r="C35" s="49"/>
      <c r="D35" s="49"/>
      <c r="E35" s="49"/>
      <c r="F35" s="49"/>
      <c r="G35" s="49"/>
      <c r="H35" s="49"/>
      <c r="I35" s="64"/>
    </row>
    <row r="36" spans="2:9" ht="18" customHeight="1"/>
  </sheetData>
  <mergeCells count="29">
    <mergeCell ref="E9:G9"/>
    <mergeCell ref="G32:H32"/>
    <mergeCell ref="B3:H3"/>
    <mergeCell ref="B11:H11"/>
    <mergeCell ref="C24:E24"/>
    <mergeCell ref="C25:E25"/>
    <mergeCell ref="F24:G24"/>
    <mergeCell ref="F25:G25"/>
    <mergeCell ref="C12:D12"/>
    <mergeCell ref="E12:F12"/>
    <mergeCell ref="C8:D8"/>
    <mergeCell ref="C9:D9"/>
    <mergeCell ref="E8:G8"/>
    <mergeCell ref="B34:H34"/>
    <mergeCell ref="C33:D33"/>
    <mergeCell ref="E33:F33"/>
    <mergeCell ref="B4:C4"/>
    <mergeCell ref="D4:F4"/>
    <mergeCell ref="G33:H33"/>
    <mergeCell ref="B5:C5"/>
    <mergeCell ref="D5:F5"/>
    <mergeCell ref="C13:D13"/>
    <mergeCell ref="E13:F13"/>
    <mergeCell ref="C32:D32"/>
    <mergeCell ref="E32:F32"/>
    <mergeCell ref="C28:E28"/>
    <mergeCell ref="C29:E29"/>
    <mergeCell ref="F28:G28"/>
    <mergeCell ref="F29:G29"/>
  </mergeCells>
  <phoneticPr fontId="2"/>
  <dataValidations count="1">
    <dataValidation type="list" allowBlank="1" showInputMessage="1" showErrorMessage="1" sqref="J5 J25 J18 J13 J9" xr:uid="{C0937EC3-AA66-4BA4-AD6B-51A10F6D9FAD}">
      <formula1>$L$5:$L$6</formula1>
    </dataValidation>
  </dataValidations>
  <printOptions horizontalCentered="1"/>
  <pageMargins left="0.78740157480314965" right="0.78740157480314965" top="0.39370078740157483" bottom="0.39370078740157483" header="0.39370078740157483" footer="0.39370078740157483"/>
  <pageSetup paperSize="9" scale="6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100"/>
  <sheetViews>
    <sheetView view="pageBreakPreview" zoomScaleNormal="100" zoomScaleSheetLayoutView="100" workbookViewId="0">
      <selection activeCell="P29" sqref="P29"/>
    </sheetView>
  </sheetViews>
  <sheetFormatPr defaultColWidth="9" defaultRowHeight="14.4"/>
  <cols>
    <col min="1" max="1" width="9" style="1"/>
    <col min="2" max="2" width="4.109375" style="1" customWidth="1"/>
    <col min="3" max="3" width="3.88671875" style="1" customWidth="1"/>
    <col min="4" max="4" width="4.88671875" style="1" customWidth="1"/>
    <col min="5" max="16384" width="9" style="1"/>
  </cols>
  <sheetData>
    <row r="1" spans="2:13" ht="20.25" customHeight="1">
      <c r="B1" s="39" t="s">
        <v>244</v>
      </c>
    </row>
    <row r="2" spans="2:13" ht="20.25" customHeight="1">
      <c r="B2" s="39" t="s">
        <v>75</v>
      </c>
    </row>
    <row r="3" spans="2:13" ht="20.25" customHeight="1">
      <c r="C3" s="109" t="s">
        <v>64</v>
      </c>
      <c r="D3" s="1" t="s">
        <v>35</v>
      </c>
      <c r="E3" s="1" t="s">
        <v>260</v>
      </c>
    </row>
    <row r="4" spans="2:13" ht="20.25" customHeight="1">
      <c r="C4" s="109" t="s">
        <v>64</v>
      </c>
      <c r="D4" s="1" t="s">
        <v>37</v>
      </c>
      <c r="E4" s="1" t="s">
        <v>261</v>
      </c>
    </row>
    <row r="5" spans="2:13" ht="20.25" customHeight="1">
      <c r="C5" s="109" t="s">
        <v>64</v>
      </c>
      <c r="D5" s="1" t="s">
        <v>38</v>
      </c>
      <c r="E5" s="1" t="s">
        <v>43</v>
      </c>
    </row>
    <row r="6" spans="2:13" ht="20.25" customHeight="1">
      <c r="C6" s="109" t="s">
        <v>64</v>
      </c>
      <c r="D6" s="1" t="s">
        <v>39</v>
      </c>
      <c r="E6" s="1" t="s">
        <v>44</v>
      </c>
    </row>
    <row r="7" spans="2:13" ht="20.25" customHeight="1">
      <c r="C7" s="109" t="s">
        <v>64</v>
      </c>
      <c r="D7" s="1" t="s">
        <v>262</v>
      </c>
      <c r="E7" s="1" t="s">
        <v>45</v>
      </c>
    </row>
    <row r="8" spans="2:13" ht="20.25" customHeight="1">
      <c r="B8" s="39"/>
    </row>
    <row r="9" spans="2:13" ht="20.25" customHeight="1">
      <c r="B9" s="34" t="s">
        <v>46</v>
      </c>
      <c r="C9" s="1" t="s">
        <v>76</v>
      </c>
    </row>
    <row r="10" spans="2:13" ht="20.25" customHeight="1">
      <c r="B10" s="34"/>
      <c r="D10" s="1" t="s">
        <v>81</v>
      </c>
      <c r="M10" s="1" t="s">
        <v>167</v>
      </c>
    </row>
    <row r="11" spans="2:13" ht="20.25" customHeight="1">
      <c r="C11" s="109" t="s">
        <v>64</v>
      </c>
      <c r="D11" s="1" t="s">
        <v>35</v>
      </c>
      <c r="E11" s="1" t="s">
        <v>36</v>
      </c>
      <c r="M11" s="1" t="s">
        <v>65</v>
      </c>
    </row>
    <row r="12" spans="2:13" ht="20.25" customHeight="1">
      <c r="C12" s="109" t="s">
        <v>64</v>
      </c>
      <c r="D12" s="1" t="s">
        <v>37</v>
      </c>
      <c r="E12" s="1" t="s">
        <v>40</v>
      </c>
      <c r="M12" s="1" t="s">
        <v>66</v>
      </c>
    </row>
    <row r="13" spans="2:13" ht="20.25" customHeight="1">
      <c r="C13" s="109" t="s">
        <v>64</v>
      </c>
      <c r="D13" s="1" t="s">
        <v>38</v>
      </c>
      <c r="E13" s="1" t="s">
        <v>41</v>
      </c>
    </row>
    <row r="14" spans="2:13" ht="20.25" customHeight="1">
      <c r="C14" s="109" t="s">
        <v>64</v>
      </c>
      <c r="D14" s="1" t="s">
        <v>39</v>
      </c>
      <c r="E14" s="1" t="s">
        <v>42</v>
      </c>
    </row>
    <row r="15" spans="2:13" ht="20.25" customHeight="1">
      <c r="B15" s="34"/>
      <c r="D15" s="1" t="s">
        <v>82</v>
      </c>
    </row>
    <row r="16" spans="2:13" ht="20.25" customHeight="1">
      <c r="C16" s="109" t="s">
        <v>64</v>
      </c>
      <c r="D16" s="1" t="s">
        <v>35</v>
      </c>
      <c r="E16" s="1" t="s">
        <v>36</v>
      </c>
    </row>
    <row r="17" spans="2:5" ht="20.25" customHeight="1">
      <c r="C17" s="109" t="s">
        <v>64</v>
      </c>
      <c r="D17" s="1" t="s">
        <v>37</v>
      </c>
      <c r="E17" s="1" t="s">
        <v>91</v>
      </c>
    </row>
    <row r="18" spans="2:5" ht="20.25" customHeight="1">
      <c r="C18" s="109" t="s">
        <v>64</v>
      </c>
      <c r="D18" s="1" t="s">
        <v>38</v>
      </c>
      <c r="E18" s="1" t="s">
        <v>41</v>
      </c>
    </row>
    <row r="19" spans="2:5" ht="20.25" customHeight="1">
      <c r="C19" s="109" t="s">
        <v>64</v>
      </c>
      <c r="D19" s="1" t="s">
        <v>39</v>
      </c>
      <c r="E19" s="1" t="s">
        <v>77</v>
      </c>
    </row>
    <row r="20" spans="2:5" ht="20.25" customHeight="1">
      <c r="B20" s="34"/>
      <c r="D20" s="1" t="s">
        <v>11</v>
      </c>
    </row>
    <row r="21" spans="2:5" ht="20.25" customHeight="1">
      <c r="C21" s="109" t="s">
        <v>64</v>
      </c>
      <c r="D21" s="1" t="s">
        <v>35</v>
      </c>
      <c r="E21" s="1" t="s">
        <v>78</v>
      </c>
    </row>
    <row r="22" spans="2:5" ht="20.25" customHeight="1">
      <c r="C22" s="109" t="s">
        <v>64</v>
      </c>
      <c r="D22" s="1" t="s">
        <v>37</v>
      </c>
      <c r="E22" s="1" t="s">
        <v>47</v>
      </c>
    </row>
    <row r="23" spans="2:5" ht="20.25" customHeight="1">
      <c r="B23" s="34"/>
      <c r="D23" s="1" t="s">
        <v>51</v>
      </c>
    </row>
    <row r="24" spans="2:5" ht="20.25" customHeight="1">
      <c r="C24" s="109" t="s">
        <v>64</v>
      </c>
      <c r="D24" s="1" t="s">
        <v>35</v>
      </c>
      <c r="E24" s="1" t="s">
        <v>79</v>
      </c>
    </row>
    <row r="25" spans="2:5" ht="20.25" customHeight="1">
      <c r="C25" s="109" t="s">
        <v>64</v>
      </c>
      <c r="D25" s="1" t="s">
        <v>37</v>
      </c>
      <c r="E25" s="1" t="s">
        <v>47</v>
      </c>
    </row>
    <row r="26" spans="2:5" ht="20.25" customHeight="1"/>
    <row r="27" spans="2:5" ht="20.25" customHeight="1">
      <c r="B27" s="34" t="s">
        <v>48</v>
      </c>
      <c r="C27" s="1" t="s">
        <v>80</v>
      </c>
    </row>
    <row r="28" spans="2:5" ht="20.25" customHeight="1">
      <c r="B28" s="34"/>
      <c r="D28" s="1" t="s">
        <v>83</v>
      </c>
    </row>
    <row r="29" spans="2:5" ht="20.25" customHeight="1">
      <c r="C29" s="109" t="s">
        <v>64</v>
      </c>
      <c r="D29" s="1" t="s">
        <v>49</v>
      </c>
    </row>
    <row r="30" spans="2:5" ht="20.25" customHeight="1">
      <c r="C30" s="79"/>
      <c r="D30" s="1" t="s">
        <v>287</v>
      </c>
    </row>
    <row r="31" spans="2:5" ht="20.25" customHeight="1">
      <c r="C31" s="109" t="s">
        <v>64</v>
      </c>
      <c r="D31" s="1" t="s">
        <v>288</v>
      </c>
    </row>
    <row r="32" spans="2:5" ht="20.25" customHeight="1">
      <c r="B32" s="34"/>
      <c r="D32" s="1" t="s">
        <v>289</v>
      </c>
    </row>
    <row r="33" spans="2:12" ht="20.25" customHeight="1">
      <c r="C33" s="109" t="s">
        <v>64</v>
      </c>
      <c r="D33" s="1" t="s">
        <v>50</v>
      </c>
    </row>
    <row r="34" spans="2:12" ht="20.25" customHeight="1">
      <c r="B34" s="34"/>
      <c r="D34" s="1" t="s">
        <v>290</v>
      </c>
    </row>
    <row r="35" spans="2:12" ht="20.25" customHeight="1">
      <c r="C35" s="109" t="s">
        <v>64</v>
      </c>
      <c r="D35" s="1" t="s">
        <v>50</v>
      </c>
    </row>
    <row r="36" spans="2:12" ht="20.25" customHeight="1">
      <c r="B36" s="34"/>
      <c r="D36" s="39" t="s">
        <v>291</v>
      </c>
    </row>
    <row r="37" spans="2:12" ht="20.25" customHeight="1">
      <c r="B37" s="34"/>
      <c r="C37" s="109" t="s">
        <v>64</v>
      </c>
      <c r="D37" s="307" t="s">
        <v>89</v>
      </c>
      <c r="E37" s="307"/>
      <c r="F37" s="307"/>
      <c r="G37" s="307"/>
      <c r="H37" s="307"/>
      <c r="I37" s="307"/>
      <c r="J37" s="307"/>
      <c r="K37" s="307"/>
      <c r="L37" s="307"/>
    </row>
    <row r="38" spans="2:12" ht="20.25" customHeight="1">
      <c r="B38" s="34"/>
      <c r="C38" s="48"/>
      <c r="D38" s="307"/>
      <c r="E38" s="307"/>
      <c r="F38" s="307"/>
      <c r="G38" s="307"/>
      <c r="H38" s="307"/>
      <c r="I38" s="307"/>
      <c r="J38" s="307"/>
      <c r="K38" s="307"/>
      <c r="L38" s="307"/>
    </row>
    <row r="39" spans="2:12" ht="20.25" customHeight="1"/>
    <row r="40" spans="2:12" ht="20.25" customHeight="1"/>
    <row r="41" spans="2:12" ht="20.25" customHeight="1"/>
    <row r="42" spans="2:12" ht="20.25" customHeight="1"/>
    <row r="43" spans="2:12" ht="20.25" customHeight="1"/>
    <row r="44" spans="2:12" ht="20.25" customHeight="1"/>
    <row r="45" spans="2:12" ht="20.25" customHeight="1"/>
    <row r="46" spans="2:12" ht="20.25" customHeight="1"/>
    <row r="47" spans="2:12" ht="20.25" customHeight="1"/>
    <row r="48" spans="2:12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</sheetData>
  <mergeCells count="1">
    <mergeCell ref="D37:L38"/>
  </mergeCells>
  <phoneticPr fontId="2"/>
  <dataValidations count="1">
    <dataValidation type="list" allowBlank="1" showInputMessage="1" showErrorMessage="1" sqref="C11:C14 C33 C3:C7 C35 C16:C19 C21:C22 C24:C25 C37 C29 C31" xr:uid="{AD81BF09-B8E0-4E26-8352-2ED0F82703F0}">
      <formula1>$M$11:$M$12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6B7A-BE07-43FE-B163-9268BF029536}">
  <dimension ref="B1:I21"/>
  <sheetViews>
    <sheetView view="pageBreakPreview" zoomScaleNormal="100" zoomScaleSheetLayoutView="100" workbookViewId="0">
      <selection activeCell="F17" sqref="F17"/>
    </sheetView>
  </sheetViews>
  <sheetFormatPr defaultRowHeight="13.2"/>
  <cols>
    <col min="1" max="1" width="3" customWidth="1"/>
    <col min="2" max="2" width="4" customWidth="1"/>
    <col min="4" max="4" width="16" customWidth="1"/>
    <col min="5" max="5" width="15.88671875" customWidth="1"/>
    <col min="6" max="6" width="12.44140625" customWidth="1"/>
    <col min="8" max="8" width="16.77734375" customWidth="1"/>
  </cols>
  <sheetData>
    <row r="1" spans="2:9" ht="22.5" customHeight="1">
      <c r="B1" s="1" t="s">
        <v>245</v>
      </c>
    </row>
    <row r="2" spans="2:9">
      <c r="B2" t="s">
        <v>173</v>
      </c>
    </row>
    <row r="3" spans="2:9" ht="14.4">
      <c r="C3" s="39" t="s">
        <v>108</v>
      </c>
      <c r="D3" s="39"/>
      <c r="E3" s="39"/>
    </row>
    <row r="4" spans="2:9" ht="14.4">
      <c r="B4" s="215" t="s">
        <v>239</v>
      </c>
      <c r="C4" s="39" t="s">
        <v>116</v>
      </c>
      <c r="D4" s="39"/>
      <c r="E4" s="39"/>
      <c r="I4" t="s">
        <v>171</v>
      </c>
    </row>
    <row r="5" spans="2:9" ht="15" thickBot="1">
      <c r="C5" s="39"/>
      <c r="D5" s="39" t="s">
        <v>124</v>
      </c>
      <c r="E5" s="39"/>
      <c r="I5" t="s">
        <v>172</v>
      </c>
    </row>
    <row r="6" spans="2:9" ht="14.4">
      <c r="C6" s="39"/>
      <c r="D6" s="47" t="s">
        <v>165</v>
      </c>
      <c r="E6" s="98" t="s">
        <v>177</v>
      </c>
      <c r="F6" s="99" t="s">
        <v>166</v>
      </c>
    </row>
    <row r="7" spans="2:9" ht="41.25" customHeight="1" thickBot="1">
      <c r="C7" s="39"/>
      <c r="D7" s="133">
        <f>'3P（成果目標関係） '!K11</f>
        <v>230</v>
      </c>
      <c r="E7" s="134">
        <f>SUM('4P（配慮事項関係）'!$J$5,'4P（配慮事項関係）'!$J$9,'4P（配慮事項関係）'!$J$13,'4P（配慮事項関係）'!$J$18,'4P（配慮事項関係）'!$J$25)</f>
        <v>15</v>
      </c>
      <c r="F7" s="135">
        <f>SUM(D7:E7)</f>
        <v>245</v>
      </c>
    </row>
    <row r="8" spans="2:9" ht="12.75" customHeight="1">
      <c r="C8" s="39"/>
      <c r="D8" s="91"/>
      <c r="E8" s="91"/>
      <c r="F8" s="25"/>
    </row>
    <row r="9" spans="2:9" ht="14.4">
      <c r="B9" s="110"/>
      <c r="C9" s="39" t="s">
        <v>179</v>
      </c>
      <c r="D9" s="39"/>
    </row>
    <row r="10" spans="2:9" ht="15" thickBot="1">
      <c r="C10" s="39"/>
      <c r="D10" s="39" t="s">
        <v>126</v>
      </c>
    </row>
    <row r="11" spans="2:9" ht="14.4">
      <c r="C11" s="39"/>
      <c r="D11" s="47" t="s">
        <v>165</v>
      </c>
      <c r="E11" s="98" t="s">
        <v>177</v>
      </c>
      <c r="F11" s="99" t="s">
        <v>166</v>
      </c>
    </row>
    <row r="12" spans="2:9" ht="41.25" customHeight="1" thickBot="1">
      <c r="C12" s="39"/>
      <c r="D12" s="133">
        <f>'3P（成果目標関係） '!K27</f>
        <v>0</v>
      </c>
      <c r="E12" s="134">
        <f>SUM('4P（配慮事項関係）'!$J$5,'4P（配慮事項関係）'!$J$9,'4P（配慮事項関係）'!$J$13,'4P（配慮事項関係）'!$J$18,'4P（配慮事項関係）'!$J$25)</f>
        <v>15</v>
      </c>
      <c r="F12" s="135">
        <f>SUM(D12:E12)</f>
        <v>15</v>
      </c>
    </row>
    <row r="14" spans="2:9" ht="14.4">
      <c r="C14" s="39" t="s">
        <v>123</v>
      </c>
      <c r="D14" s="69"/>
    </row>
    <row r="15" spans="2:9" ht="15" thickBot="1">
      <c r="B15" s="215" t="s">
        <v>239</v>
      </c>
      <c r="C15" s="39"/>
      <c r="D15" s="69" t="s">
        <v>129</v>
      </c>
    </row>
    <row r="16" spans="2:9" ht="14.4">
      <c r="C16" s="39"/>
      <c r="D16" s="47" t="s">
        <v>165</v>
      </c>
      <c r="E16" s="98" t="s">
        <v>177</v>
      </c>
      <c r="F16" s="99" t="s">
        <v>166</v>
      </c>
    </row>
    <row r="17" spans="2:6" ht="41.25" customHeight="1" thickBot="1">
      <c r="C17" s="39"/>
      <c r="D17" s="133">
        <f>'3P（成果目標関係） '!K37</f>
        <v>230</v>
      </c>
      <c r="E17" s="134">
        <f>SUM('4P（配慮事項関係）'!$J$5,'4P（配慮事項関係）'!$J$9,'4P（配慮事項関係）'!$J$13,'4P（配慮事項関係）'!$J$18,'4P（配慮事項関係）'!$J$25)</f>
        <v>15</v>
      </c>
      <c r="F17" s="135">
        <f>SUM(D17:E17)</f>
        <v>245</v>
      </c>
    </row>
    <row r="19" spans="2:6" ht="15" thickBot="1">
      <c r="B19" s="110"/>
      <c r="D19" s="69" t="s">
        <v>130</v>
      </c>
    </row>
    <row r="20" spans="2:6" ht="14.4">
      <c r="C20" s="39"/>
      <c r="D20" s="47" t="s">
        <v>165</v>
      </c>
      <c r="E20" s="98" t="s">
        <v>177</v>
      </c>
      <c r="F20" s="99" t="s">
        <v>166</v>
      </c>
    </row>
    <row r="21" spans="2:6" ht="41.25" customHeight="1" thickBot="1">
      <c r="C21" s="39"/>
      <c r="D21" s="133" t="e">
        <f>'3P（成果目標関係） '!K43</f>
        <v>#DIV/0!</v>
      </c>
      <c r="E21" s="134">
        <f>SUM('4P（配慮事項関係）'!$J$5,'4P（配慮事項関係）'!$J$9,'4P（配慮事項関係）'!$J$13,'4P（配慮事項関係）'!$J$18,'4P（配慮事項関係）'!$J$25)</f>
        <v>15</v>
      </c>
      <c r="F21" s="135" t="e">
        <f>SUM(D21:E21)</f>
        <v>#DIV/0!</v>
      </c>
    </row>
  </sheetData>
  <phoneticPr fontId="2"/>
  <dataValidations count="1">
    <dataValidation type="list" allowBlank="1" showInputMessage="1" showErrorMessage="1" sqref="B4 B19 B15 B9" xr:uid="{A2AE7DB8-92D1-4323-AE71-5FE07A798FFC}">
      <formula1>$I$5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表紙</vt:lpstr>
      <vt:lpstr>1P(概要関係)</vt:lpstr>
      <vt:lpstr>2P（事業費関係）</vt:lpstr>
      <vt:lpstr>3P（成果目標関係） </vt:lpstr>
      <vt:lpstr>4P（配慮事項関係）</vt:lpstr>
      <vt:lpstr>5P（添付チェック表）</vt:lpstr>
      <vt:lpstr>6P（ポイント合計表）</vt:lpstr>
      <vt:lpstr>'1P(概要関係)'!Print_Area</vt:lpstr>
      <vt:lpstr>'2P（事業費関係）'!Print_Area</vt:lpstr>
      <vt:lpstr>'3P（成果目標関係） '!Print_Area</vt:lpstr>
      <vt:lpstr>'4P（配慮事項関係）'!Print_Area</vt:lpstr>
      <vt:lpstr>'5P（添付チェック表）'!Print_Area</vt:lpstr>
      <vt:lpstr>'6P（ポイント合計表）'!Print_Area</vt:lpstr>
      <vt:lpstr>表紙!Print_Area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倉岡寿志</cp:lastModifiedBy>
  <cp:lastPrinted>2025-04-08T02:47:19Z</cp:lastPrinted>
  <dcterms:created xsi:type="dcterms:W3CDTF">2020-02-18T09:40:25Z</dcterms:created>
  <dcterms:modified xsi:type="dcterms:W3CDTF">2026-04-20T01:56:06Z</dcterms:modified>
</cp:coreProperties>
</file>